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5440" windowHeight="12330"/>
  </bookViews>
  <sheets>
    <sheet name="Tilbudslisten" sheetId="1" r:id="rId1"/>
    <sheet name="oversigt " sheetId="2" r:id="rId2"/>
    <sheet name="Ark3" sheetId="3" r:id="rId3"/>
  </sheets>
  <definedNames>
    <definedName name="_xlnm._FilterDatabase" localSheetId="0" hidden="1">Tilbudslisten!$A$5:$M$76</definedName>
  </definedNames>
  <calcPr calcId="125725"/>
</workbook>
</file>

<file path=xl/calcChain.xml><?xml version="1.0" encoding="utf-8"?>
<calcChain xmlns="http://schemas.openxmlformats.org/spreadsheetml/2006/main">
  <c r="M76" i="1"/>
  <c r="J75"/>
  <c r="J74"/>
  <c r="J73"/>
  <c r="M71"/>
  <c r="K71"/>
  <c r="K70"/>
  <c r="M70" s="1"/>
  <c r="M68"/>
  <c r="K68"/>
  <c r="K67"/>
  <c r="M67" s="1"/>
  <c r="K65"/>
  <c r="M65" s="1"/>
  <c r="M63"/>
  <c r="K63"/>
  <c r="K61"/>
  <c r="M61" s="1"/>
  <c r="K60"/>
  <c r="M60" s="1"/>
  <c r="K59"/>
  <c r="M59" s="1"/>
  <c r="K58"/>
  <c r="M58" s="1"/>
  <c r="M55"/>
  <c r="K55"/>
  <c r="K53"/>
  <c r="M53" s="1"/>
  <c r="J55"/>
  <c r="J53"/>
  <c r="K50" l="1"/>
  <c r="M50" s="1"/>
  <c r="K49"/>
  <c r="M49" s="1"/>
  <c r="K47"/>
  <c r="M47" s="1"/>
  <c r="K46"/>
  <c r="M46" s="1"/>
  <c r="K45"/>
  <c r="M45" s="1"/>
  <c r="K44"/>
  <c r="M44" s="1"/>
  <c r="K42"/>
  <c r="M42" s="1"/>
  <c r="K40"/>
  <c r="M40" s="1"/>
  <c r="K37"/>
  <c r="M37" s="1"/>
  <c r="K36"/>
  <c r="M36" s="1"/>
  <c r="K35"/>
  <c r="M35" s="1"/>
  <c r="K33"/>
  <c r="M33" s="1"/>
  <c r="K32"/>
  <c r="M32" s="1"/>
  <c r="K31"/>
  <c r="M31" s="1"/>
  <c r="K30"/>
  <c r="M30" s="1"/>
  <c r="K29"/>
  <c r="M29" s="1"/>
  <c r="K28"/>
  <c r="M28" s="1"/>
  <c r="K27"/>
  <c r="M27" s="1"/>
  <c r="K26"/>
  <c r="M26" s="1"/>
  <c r="K25"/>
  <c r="M25" s="1"/>
  <c r="K24"/>
  <c r="M24" s="1"/>
  <c r="K22"/>
  <c r="M22" s="1"/>
  <c r="K21"/>
  <c r="M21" s="1"/>
  <c r="K19"/>
  <c r="M19" s="1"/>
  <c r="K18"/>
  <c r="M18" s="1"/>
  <c r="K17"/>
  <c r="M17" s="1"/>
  <c r="K16"/>
  <c r="M16" s="1"/>
  <c r="K15"/>
  <c r="M15" s="1"/>
  <c r="K14"/>
  <c r="M14" s="1"/>
  <c r="K13"/>
  <c r="M13" s="1"/>
  <c r="K11"/>
  <c r="M11" s="1"/>
  <c r="K10"/>
  <c r="M10" s="1"/>
  <c r="K9"/>
  <c r="M9" s="1"/>
  <c r="K8"/>
  <c r="M8" s="1"/>
  <c r="H69"/>
  <c r="J70" s="1"/>
  <c r="H7"/>
  <c r="J10" s="1"/>
  <c r="H43"/>
  <c r="J46" s="1"/>
  <c r="H41"/>
  <c r="H39"/>
  <c r="H66"/>
  <c r="H64"/>
  <c r="H62"/>
  <c r="H57"/>
  <c r="J58" s="1"/>
  <c r="H12"/>
  <c r="J16" s="1"/>
  <c r="H48"/>
  <c r="H34"/>
  <c r="J35" s="1"/>
  <c r="H23"/>
  <c r="J30" s="1"/>
  <c r="H20"/>
  <c r="J21" s="1"/>
  <c r="H39" i="2"/>
  <c r="G39"/>
  <c r="F39"/>
  <c r="H20"/>
  <c r="G20"/>
  <c r="F20"/>
  <c r="J61" i="1" l="1"/>
  <c r="J60"/>
  <c r="J36"/>
  <c r="J18"/>
  <c r="J28"/>
  <c r="J32"/>
  <c r="J15"/>
  <c r="J19"/>
  <c r="J25"/>
  <c r="J29"/>
  <c r="J33"/>
  <c r="J37"/>
  <c r="J45"/>
  <c r="J24"/>
  <c r="J13"/>
  <c r="J17"/>
  <c r="J22"/>
  <c r="J27"/>
  <c r="J31"/>
  <c r="J59"/>
  <c r="J47"/>
  <c r="J71"/>
  <c r="J14"/>
  <c r="J9"/>
  <c r="J26"/>
  <c r="J8"/>
  <c r="J11"/>
  <c r="J68"/>
  <c r="J67"/>
  <c r="J65"/>
  <c r="J63"/>
  <c r="I50"/>
  <c r="J50" s="1"/>
  <c r="I49"/>
  <c r="J49" s="1"/>
  <c r="I44"/>
  <c r="J44" s="1"/>
  <c r="I42"/>
  <c r="J42" s="1"/>
  <c r="I40"/>
  <c r="J40" s="1"/>
  <c r="J76" l="1"/>
  <c r="M77" s="1"/>
</calcChain>
</file>

<file path=xl/sharedStrings.xml><?xml version="1.0" encoding="utf-8"?>
<sst xmlns="http://schemas.openxmlformats.org/spreadsheetml/2006/main" count="410" uniqueCount="179">
  <si>
    <t>Produkt</t>
  </si>
  <si>
    <t>Farve</t>
  </si>
  <si>
    <t>Beskrivelse</t>
  </si>
  <si>
    <t>Kvalitet</t>
  </si>
  <si>
    <t>Vare nr.</t>
  </si>
  <si>
    <t>Estimeret forbrug i stk. inkl. pulje beholdning.</t>
  </si>
  <si>
    <t>Lejepris i kr. pr. beklædningsdel pr. uge ekskl. moms inkl. alle øvrige gebyr og afgifter</t>
  </si>
  <si>
    <t>Lejepris i kr. pr. beklædningsdel pr. uge ekskl. moms inkl. alle øvrige gebyr og afgifter gange med estimeret forbrug.</t>
  </si>
  <si>
    <t>Estimeret årlige forbrug af beklædning - erstatning.</t>
  </si>
  <si>
    <t>Erstatningspris i kr. pr. produkt ekskl. moms inkl. alle øvrige gebyr og afgifter.</t>
  </si>
  <si>
    <t>Erstatningspris i kr. pr. produkt ekskl. moms inkl. alle øvrige gebyr og afgifter gange med estimeret forbrug.
Total</t>
  </si>
  <si>
    <t>T-Shirt</t>
  </si>
  <si>
    <t>Vest - Dame langmodel</t>
  </si>
  <si>
    <t>Navy</t>
  </si>
  <si>
    <t>Fleecetrøje</t>
  </si>
  <si>
    <t>Fleecetrøje - Unisex</t>
  </si>
  <si>
    <t>Bukser</t>
  </si>
  <si>
    <t>Jakke</t>
  </si>
  <si>
    <t>Kokkejakke</t>
  </si>
  <si>
    <t>T-shirt</t>
  </si>
  <si>
    <t>Samlet tilbud</t>
  </si>
  <si>
    <t>Skal have gennemgået en forkrympningsproces både før og efter indfarvningen.</t>
  </si>
  <si>
    <t>Mørk denim</t>
  </si>
  <si>
    <t>Vest - Dame kortmodel</t>
  </si>
  <si>
    <t>Vest - Herre</t>
  </si>
  <si>
    <t>Udstigningsbusseronne-Dame</t>
  </si>
  <si>
    <t>Grøn og blå</t>
  </si>
  <si>
    <t>Skal være sammensat af 70-90% bomuld og 10-30% polyester - gerne svedtransporterende.</t>
  </si>
  <si>
    <t>Skal være sammensat af en blanding af bomuld og polyester - min. 60% bomuld og have en komfortabel kvalitet, der holder facon og farve.</t>
  </si>
  <si>
    <t>Skal være sammensat af en blanding af bomuld og polyester - min. 60% bomuld og have en komfortabel kvalitet, der holder facon og farve. Stofvægt 200g/m2 +/- 10%</t>
  </si>
  <si>
    <t>Skal være sammensat af 50% bomuld og 50% polyester.</t>
  </si>
  <si>
    <t>Tunika/skjorte-Dame</t>
  </si>
  <si>
    <t>Skjorte-Unisex</t>
  </si>
  <si>
    <t>Busseronne-Unisex</t>
  </si>
  <si>
    <t>Skal være i to sidet antipeeling kvalitet - 100% polyester.</t>
  </si>
  <si>
    <t>Skal være uden hætte. Skal have gennemgående lynlås. Have to stiklommer med lynlås foran.</t>
  </si>
  <si>
    <t>Sjælevarmer</t>
  </si>
  <si>
    <t>Blå (mørk)</t>
  </si>
  <si>
    <t>Skal være 100% polyester</t>
  </si>
  <si>
    <t>Buks med normal talje - Dame</t>
  </si>
  <si>
    <t>Denim mørkeblå</t>
  </si>
  <si>
    <t>Buks med lav talje - Dame</t>
  </si>
  <si>
    <t>Pull-on med elastik i talje-Dame</t>
  </si>
  <si>
    <t>Buks-Herre</t>
  </si>
  <si>
    <t>Piratbuks med normal talje-Dame</t>
  </si>
  <si>
    <t>Piratbuks med pull-on med elastik i talje</t>
  </si>
  <si>
    <t>Piratbuks med lav talje-Dame</t>
  </si>
  <si>
    <t>Mørk marine</t>
  </si>
  <si>
    <t>Flexbuks med justering af benlængde i 3 niveauer-Unisex</t>
  </si>
  <si>
    <t>Pull-on buks med elastik i talje og justering af benlængde i 3 niveauer-Dame</t>
  </si>
  <si>
    <t>3 i 1 jakke - Dame</t>
  </si>
  <si>
    <t>Turkis</t>
  </si>
  <si>
    <t>Ydre jakke i polyester med aftagelig quiltet jakke indeni.</t>
  </si>
  <si>
    <t>3 i 1 jakke - Unisex</t>
  </si>
  <si>
    <t>Plejen og sygeplejen</t>
  </si>
  <si>
    <t>Overtræksbuks-Unisex</t>
  </si>
  <si>
    <t>Sort</t>
  </si>
  <si>
    <t>Køkken</t>
  </si>
  <si>
    <t>Petrol</t>
  </si>
  <si>
    <t>Skal være sammensat af 65% polyester og 35% bomuld.</t>
  </si>
  <si>
    <t>Hvid</t>
  </si>
  <si>
    <t>Buks-Dame</t>
  </si>
  <si>
    <t>Blå</t>
  </si>
  <si>
    <t>Der skal være elastik i bag.</t>
  </si>
  <si>
    <t>Fælles beholdning - køkkenet</t>
  </si>
  <si>
    <t>Termojakke-Unisex</t>
  </si>
  <si>
    <t>Skal være quiltet med høj krave, lang ryg og 3/4 ærme</t>
  </si>
  <si>
    <t>Termobuks-Unisex</t>
  </si>
  <si>
    <t>Træning</t>
  </si>
  <si>
    <t xml:space="preserve">T-Shirt - Dame </t>
  </si>
  <si>
    <t>Lime, azur og hvid</t>
  </si>
  <si>
    <t xml:space="preserve">T-Shirt - Unisex </t>
  </si>
  <si>
    <t>Hvid, azur og lime</t>
  </si>
  <si>
    <t>Sporty cardigan</t>
  </si>
  <si>
    <t>Sportscardigan</t>
  </si>
  <si>
    <t>Lime og azur</t>
  </si>
  <si>
    <t>Skal være i kraftig kvalitet og sammensat af en blanding af bomuld og polyester - min. 60% bomuld</t>
  </si>
  <si>
    <t>Skal være letfigursyet og have kontrastrib på ærme. Den skal have en gennemgående lynlås og have to sidelommer med lynlås i kontrastfarve. Der skal være rib i ærme og bund. Indersiden skal være ubørstet.</t>
  </si>
  <si>
    <t>Træningssæt buks/jakke</t>
  </si>
  <si>
    <t>Sportsdragt</t>
  </si>
  <si>
    <t>Træningsbuks</t>
  </si>
  <si>
    <t>Skal være vind- og vandafvisende. Det skal kunne anvendes inde og ude. Skal have en god pasform. Buksen skal have elastik og/eller snøre i linning og have to stiklommer. Buksen skal have elastik/lynlås ved foden.</t>
  </si>
  <si>
    <t>Hvid og lyseblå</t>
  </si>
  <si>
    <t>Skal have en brystlomme og to rummelige hoftelommer med nøglestrop og plads til PDA. Skal have knapper og lyse ikke flerfarvede syninger. Skal passe til herrebuksen. Skal tilbydes med ekstra længde. Model som Nybo eller tilsvarende. Vesten skal passe til de tilbudte denim bukser.</t>
  </si>
  <si>
    <t>Skal have en brystlomme og to rummelige hoftelommer med nøglestrop og plads til PDA. Skal have knapper og lyse ikke flerfarvede syninger. Model som Nybo eller tilsvarende. Vesten skal passe til de tilbudte denim bukser.</t>
  </si>
  <si>
    <t>Skal have samme farve som skjorterne. Skal være ensfarvet med syninger i modsatte farve. Dvs at den grønne busseronne skal have blå syninger og den blå busseronne grønne syninger. Skal fås i en let taljeret dame-busseronne. Brystlomme og hoftelommerne skal have nøglestropper og integrerede mobillommer. Lommerne skal have trykknapper. Model som Nybo eller tilsvarende.</t>
  </si>
  <si>
    <t>Skal have samme farve som busseronnerne. Skal være ensfarvet med syninger i modsatte farve. Dvs at den grønne skjorte skal have blå syninger og den blå skjorte grønne syninger. Brystlomme og hoftelommerne skal have nøglestropper og integrerede mobillommer. Lommerne skal have trykknapper. Model som Nybo eller tilsvarende.</t>
  </si>
  <si>
    <t>Skal have samme farve som skjorterne. Skal være ensfarvet med syninger i modsatte farve. Dvs at den grønne busseronne skal have blå syninger og den blå busseronne grønne syninger. Skal fås med rundet spri-hals. Brystlomme og hoftelommerne skal have nøglestropper og integrerede mobillommer. Lommerne skal have trykknapper. Model som Nybo eller tilsvarende.</t>
  </si>
  <si>
    <t>Skal have samme farve som busseronnerne. Skal fås i en let taljeret udgave og være ensfarvet med syninger i modsatte farve. Dvs at den grønne skjorte skal have blå syninger og den blå skjorte grønne syninger. Brystlomme og hoftelommerne skal have nøglestropper og integrerede mobillommer. Lommerne skal have trykknapper. Model som Nybo eller tilsvarende.</t>
  </si>
  <si>
    <t>Skal have 3/4 ærmer. Have to trykknapper. Model som Jyden eller tilsvarende.</t>
  </si>
  <si>
    <t>Skal være vasket minimum 4 gange ved opmålingen. Buksen skal være i samme serie som den tilbudte vest. Skal have lårlomme, som passer til en PDA. Skal være med lyse ikke-flerfarvede syninger. Model som Nybo eller tilsvarende.</t>
  </si>
  <si>
    <t>Piratbuks-Herre</t>
  </si>
  <si>
    <t>Skal være muligt at få i et let materiale. Skal have lårlomme, som passer til PDA. Skal fås med elastik i bag og regulerbar linning. Baglomme og lårlomme med klap. Benlægden skal kunne justeres i tre længder. Skal kunne leveres med ekstra længde. Model som Kentaur Blueline eller tilsvarende.</t>
  </si>
  <si>
    <t>Skal være muligt at få i et let materiale. Skal have lårlomme, som passer til PDA. Baglomme og lårlomme med klap. Benlægden skal kunne justeres i tre længder. Skal kunne leveres med ekstra længde. Model som Kentaur Blueline eller tilsvarende.</t>
  </si>
  <si>
    <t>Ydre jakke skal have refleks foran og bagpå jakken. Der skal være lynlåslommer foran i både yder- og inderjakken. Det skal være muligt at regulere jakken i taljen og ved hætten. Yderjakken skal have en aftagelig hætte. Yderjakken skal have velcro lukning i bund af ærmerne. Yderjakken skal være vind- og vandtæt samt åndbar. Model som X-Plor eller tilsvarende.</t>
  </si>
  <si>
    <t>Skal være vind- og vandtætte. Have elastik og/eller snøre i taljen. Skal have enten gennemgående 2-vejs lynlås i siden og/eller strop eller lynlås til at regulere ben vidden i bunden af buksen. Som minimum skal der være refleks i siden. 2 lommer foran. Model som X-Plor eller tilsvarende.</t>
  </si>
  <si>
    <t>Skal have trykknapper og manchet. Model som Jyden, men med korte ærmer, lang forstykke og lomme.</t>
  </si>
  <si>
    <t>Skal være quiltet.</t>
  </si>
  <si>
    <t>Mørkegrå</t>
  </si>
  <si>
    <t>Jakken har lynlåslukning både i stolpe og i de to sidelommer. Sømme og lommer er skjult under fleeceforet. Overdelen har kontrastbesætning ved lukning og ærmer. Alle modeller har kontrastsømme i matchende farver. Træningssættet skal være model som Nybo MOVE eller tilsvarende. Buksen har justerbar elastik og indvendig snørejustering i linning. Buksen har to sidelommer, forstærkede sømme og justerbar fodvidde med to trykknapper.</t>
  </si>
  <si>
    <t>100 % polyestermicrofiber med 100 % polyester fleece for.</t>
  </si>
  <si>
    <t>Åndbart materiale. Kvalitet 100 % polyester.</t>
  </si>
  <si>
    <t>Produktgruppe</t>
  </si>
  <si>
    <t>Pos.nr.</t>
  </si>
  <si>
    <t>Termojakke</t>
  </si>
  <si>
    <t>Termobukser</t>
  </si>
  <si>
    <t xml:space="preserve">Beklædning  </t>
  </si>
  <si>
    <t>Inde</t>
  </si>
  <si>
    <t>Ude</t>
  </si>
  <si>
    <t xml:space="preserve">T-shirts </t>
  </si>
  <si>
    <t xml:space="preserve">Overdel (Skjorte/vest) </t>
  </si>
  <si>
    <t xml:space="preserve">Underdel </t>
  </si>
  <si>
    <t xml:space="preserve">Fleece cardigan/sjælevarmer </t>
  </si>
  <si>
    <t xml:space="preserve">3-i-1 Jakke </t>
  </si>
  <si>
    <t xml:space="preserve">Overtræksbuks  </t>
  </si>
  <si>
    <t>Ældreområdets køkkenpersonale skal have 6 sæt termotøj i alt fordelt på to sæt i str. L, to sæt i str. XL og to sæt i str. XXL.</t>
  </si>
  <si>
    <t>Antal leveringsadresser og medarbejdere</t>
  </si>
  <si>
    <t xml:space="preserve">Medarbejdere </t>
  </si>
  <si>
    <t xml:space="preserve"> </t>
  </si>
  <si>
    <t>Medarbejdere</t>
  </si>
  <si>
    <t>Total antal</t>
  </si>
  <si>
    <t>fastansatte</t>
  </si>
  <si>
    <t>Leveringssted</t>
  </si>
  <si>
    <t>Adresse</t>
  </si>
  <si>
    <t>inde</t>
  </si>
  <si>
    <t>ude</t>
  </si>
  <si>
    <t>medarbejdere</t>
  </si>
  <si>
    <t>Bælum Ældrecenter</t>
  </si>
  <si>
    <t>Møllevangen 1</t>
  </si>
  <si>
    <t>Bælum</t>
  </si>
  <si>
    <t>Terndrup Ældrecenter</t>
  </si>
  <si>
    <t>Skørpingvej 5 A</t>
  </si>
  <si>
    <t>Terndrup</t>
  </si>
  <si>
    <t>Skørping Ældrecenter - sygeplejen</t>
  </si>
  <si>
    <t>Buderupholmvej 57</t>
  </si>
  <si>
    <t>Skørping</t>
  </si>
  <si>
    <t>Skørping Ældrecenter – plejen</t>
  </si>
  <si>
    <t>Støvring Ældrecenter</t>
  </si>
  <si>
    <t>Mastruplundvej 2 L</t>
  </si>
  <si>
    <t>Støvring</t>
  </si>
  <si>
    <t>Suldrup Ældrecenter</t>
  </si>
  <si>
    <t>Himmerlandshave 1</t>
  </si>
  <si>
    <t>Suldrup</t>
  </si>
  <si>
    <t>Øster Hornum Ældrecenter</t>
  </si>
  <si>
    <t>Birkehøjvej 10, Øster Hornum</t>
  </si>
  <si>
    <t>Haverslev Ældrecenter</t>
  </si>
  <si>
    <t>Dahlsensvej 18, Haverslev</t>
  </si>
  <si>
    <t>Nørager</t>
  </si>
  <si>
    <t>Nørager Ældrecenter</t>
  </si>
  <si>
    <t xml:space="preserve">Anlægsvej 10 </t>
  </si>
  <si>
    <t>Ældreområdets køkken, Støvring</t>
  </si>
  <si>
    <t>Ådalscentret</t>
  </si>
  <si>
    <t>Kronhjorten</t>
  </si>
  <si>
    <t>Rørbæk Ældrecenter</t>
  </si>
  <si>
    <t>Engparken 1</t>
  </si>
  <si>
    <t>Hobro</t>
  </si>
  <si>
    <t xml:space="preserve">Center Sundhed </t>
  </si>
  <si>
    <t>Total antal medarbejder</t>
  </si>
  <si>
    <t>Samlet oversigt</t>
  </si>
  <si>
    <t>Pleje</t>
  </si>
  <si>
    <t>Overtøj</t>
  </si>
  <si>
    <t>Overdele</t>
  </si>
  <si>
    <t>Polo T-shirt - Dame</t>
  </si>
  <si>
    <t>Polo T-Shirt - Unisex</t>
  </si>
  <si>
    <t>Fleecetrøje/sjælevarmer</t>
  </si>
  <si>
    <t xml:space="preserve">Polo T-Shirt - Unisex </t>
  </si>
  <si>
    <t>Del pris</t>
  </si>
  <si>
    <t>Skal fås med rund og v-hals. Skal kunne fås med korte ærmer og ½ ærmer. Skal have gennemgået en forkrympningsproces både før og efter indfarvningen.</t>
  </si>
  <si>
    <t>Logo</t>
  </si>
  <si>
    <t>logo</t>
  </si>
  <si>
    <t xml:space="preserve">Option Logo </t>
  </si>
  <si>
    <t>Logo på bryst</t>
  </si>
  <si>
    <t>Logo på ærme</t>
  </si>
  <si>
    <t>Logo på ryg</t>
  </si>
  <si>
    <t>De orange felter i tilbudslisten skal udfyldes af tilbudsgiver. Der er indsat formler, så priser på samme produkt på tilbudslisten automatisk udfyldes. Den oplyste fordeling mellem de enkelte beklædningsdele er skønnet og kan ændre sig afhængigt af medarbejderes valg.</t>
  </si>
  <si>
    <t>Skal fås med rund og V-hals. Skal kunne fås med korte ærmer. Skal have gennemgået en forkrympningsproces både før og efter indfarvningen.</t>
  </si>
  <si>
    <t>Skal fås med rund og V-hals. Skal kunne fås med korte ærmer og ½ ærmer. Skal have gennemgået en forkrympningsproces både før og efter indfarvningen.</t>
  </si>
  <si>
    <t>Se bilag 5.</t>
  </si>
  <si>
    <t>Bilag 3 - Tilbudsliste - Vask og leje af beklædning til Rebild Kommune</t>
  </si>
</sst>
</file>

<file path=xl/styles.xml><?xml version="1.0" encoding="utf-8"?>
<styleSheet xmlns="http://schemas.openxmlformats.org/spreadsheetml/2006/main">
  <numFmts count="4">
    <numFmt numFmtId="42" formatCode="_ &quot;kr.&quot;\ * #,##0_ ;_ &quot;kr.&quot;\ * \-#,##0_ ;_ &quot;kr.&quot;\ * &quot;-&quot;_ ;_ @_ "/>
    <numFmt numFmtId="44" formatCode="_ &quot;kr.&quot;\ * #,##0.00_ ;_ &quot;kr.&quot;\ * \-#,##0.00_ ;_ &quot;kr.&quot;\ * &quot;-&quot;??_ ;_ @_ "/>
    <numFmt numFmtId="43" formatCode="_ * #,##0.00_ ;_ * \-#,##0.00_ ;_ * &quot;-&quot;??_ ;_ @_ "/>
    <numFmt numFmtId="164" formatCode="_(* #,##0.00_);_(* \(#,##0.00\);_(* &quot;-&quot;??_);_(@_)"/>
  </numFmts>
  <fonts count="13">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sz val="12"/>
      <color theme="1"/>
      <name val="Calibri"/>
      <family val="2"/>
      <scheme val="minor"/>
    </font>
    <font>
      <b/>
      <sz val="12"/>
      <color theme="1"/>
      <name val="Calibri"/>
      <family val="2"/>
      <scheme val="minor"/>
    </font>
    <font>
      <sz val="11"/>
      <color theme="1"/>
      <name val="Arial"/>
      <family val="2"/>
    </font>
    <font>
      <b/>
      <sz val="11"/>
      <color theme="1"/>
      <name val="Arial"/>
      <family val="2"/>
    </font>
    <font>
      <b/>
      <sz val="10"/>
      <color theme="1"/>
      <name val="Arial"/>
      <family val="2"/>
    </font>
    <font>
      <sz val="10"/>
      <color theme="1"/>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8DB3E2"/>
        <bgColor indexed="64"/>
      </patternFill>
    </fill>
    <fill>
      <patternFill patternType="solid">
        <fgColor rgb="FFDBE5F1"/>
        <bgColor indexed="64"/>
      </patternFill>
    </fill>
    <fill>
      <patternFill patternType="solid">
        <fgColor rgb="FF95B3D7"/>
        <bgColor indexed="64"/>
      </patternFill>
    </fill>
    <fill>
      <patternFill patternType="solid">
        <fgColor rgb="FFFFFFFF"/>
        <bgColor indexed="64"/>
      </patternFill>
    </fill>
    <fill>
      <patternFill patternType="solid">
        <fgColor rgb="FFB8CCE4"/>
        <bgColor indexed="64"/>
      </patternFill>
    </fill>
    <fill>
      <patternFill patternType="solid">
        <fgColor theme="9" tint="0.39997558519241921"/>
        <bgColor indexed="64"/>
      </patternFill>
    </fill>
  </fills>
  <borders count="8">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3" fillId="0" borderId="0" xfId="0" applyFont="1" applyFill="1"/>
    <xf numFmtId="0" fontId="4" fillId="0" borderId="0" xfId="0" applyFont="1" applyFill="1"/>
    <xf numFmtId="0" fontId="0" fillId="0" borderId="0" xfId="0" applyFill="1"/>
    <xf numFmtId="0" fontId="5" fillId="0" borderId="0" xfId="0" applyFont="1" applyFill="1"/>
    <xf numFmtId="0" fontId="2" fillId="0" borderId="0" xfId="0" applyFont="1" applyFill="1"/>
    <xf numFmtId="0" fontId="0" fillId="0" borderId="0" xfId="0" applyFill="1" applyAlignment="1">
      <alignment horizontal="center"/>
    </xf>
    <xf numFmtId="0" fontId="4" fillId="0" borderId="2" xfId="0" applyFont="1" applyFill="1" applyBorder="1"/>
    <xf numFmtId="0" fontId="0" fillId="0" borderId="3" xfId="0" applyFill="1" applyBorder="1"/>
    <xf numFmtId="0" fontId="7" fillId="0" borderId="0" xfId="0" applyFont="1" applyFill="1"/>
    <xf numFmtId="0" fontId="8" fillId="0" borderId="0" xfId="0" applyFont="1" applyFill="1"/>
    <xf numFmtId="0" fontId="2" fillId="3" borderId="4" xfId="0" applyFont="1" applyFill="1" applyBorder="1" applyAlignment="1">
      <alignment horizontal="center"/>
    </xf>
    <xf numFmtId="0" fontId="2" fillId="3" borderId="4" xfId="0" applyFont="1" applyFill="1" applyBorder="1" applyAlignment="1">
      <alignment horizontal="center" wrapText="1"/>
    </xf>
    <xf numFmtId="0" fontId="0" fillId="0" borderId="4" xfId="0" applyFill="1" applyBorder="1" applyAlignment="1">
      <alignment horizontal="center"/>
    </xf>
    <xf numFmtId="0" fontId="0" fillId="0" borderId="4" xfId="0" applyFill="1" applyBorder="1"/>
    <xf numFmtId="0" fontId="0" fillId="0" borderId="4" xfId="0" applyFill="1" applyBorder="1" applyAlignment="1">
      <alignment wrapText="1"/>
    </xf>
    <xf numFmtId="0" fontId="0" fillId="0" borderId="4" xfId="0" applyFont="1" applyFill="1" applyBorder="1" applyAlignment="1">
      <alignment horizontal="center"/>
    </xf>
    <xf numFmtId="0" fontId="6" fillId="0" borderId="4" xfId="0" applyFont="1" applyFill="1" applyBorder="1"/>
    <xf numFmtId="0" fontId="2" fillId="4" borderId="4" xfId="0" applyFont="1" applyFill="1" applyBorder="1"/>
    <xf numFmtId="0" fontId="4" fillId="4" borderId="4" xfId="0" applyFont="1" applyFill="1" applyBorder="1"/>
    <xf numFmtId="0" fontId="0" fillId="4" borderId="4" xfId="0" applyFont="1" applyFill="1" applyBorder="1"/>
    <xf numFmtId="0" fontId="2" fillId="4" borderId="4" xfId="0" applyFont="1" applyFill="1" applyBorder="1" applyProtection="1">
      <protection locked="0"/>
    </xf>
    <xf numFmtId="0" fontId="0" fillId="4" borderId="4" xfId="0" applyFill="1" applyBorder="1" applyAlignment="1">
      <alignment horizontal="center"/>
    </xf>
    <xf numFmtId="0" fontId="0" fillId="4" borderId="4" xfId="0" applyFill="1" applyBorder="1"/>
    <xf numFmtId="0" fontId="0" fillId="4" borderId="4" xfId="0" applyFill="1" applyBorder="1" applyAlignment="1">
      <alignment wrapText="1"/>
    </xf>
    <xf numFmtId="0" fontId="0" fillId="4" borderId="4" xfId="0" applyFill="1" applyBorder="1" applyProtection="1">
      <protection locked="0"/>
    </xf>
    <xf numFmtId="164" fontId="0" fillId="4" borderId="4" xfId="1" applyNumberFormat="1" applyFont="1" applyFill="1" applyBorder="1"/>
    <xf numFmtId="164" fontId="2" fillId="4" borderId="4" xfId="1" applyNumberFormat="1" applyFont="1" applyFill="1" applyBorder="1"/>
    <xf numFmtId="0" fontId="2" fillId="4" borderId="4" xfId="0" applyFont="1" applyFill="1" applyBorder="1" applyAlignment="1">
      <alignment horizontal="center"/>
    </xf>
    <xf numFmtId="0" fontId="2" fillId="4" borderId="4" xfId="0" applyFont="1" applyFill="1" applyBorder="1" applyAlignment="1">
      <alignment wrapText="1"/>
    </xf>
    <xf numFmtId="0" fontId="10" fillId="5" borderId="4" xfId="0" applyFont="1" applyFill="1" applyBorder="1" applyAlignment="1">
      <alignment vertical="top" wrapText="1"/>
    </xf>
    <xf numFmtId="0" fontId="10" fillId="5" borderId="4" xfId="0" applyFont="1" applyFill="1" applyBorder="1" applyAlignment="1">
      <alignment horizontal="center" vertical="top" wrapText="1"/>
    </xf>
    <xf numFmtId="0" fontId="9" fillId="0" borderId="4" xfId="0" applyFont="1" applyBorder="1" applyAlignment="1">
      <alignment vertical="top" wrapText="1"/>
    </xf>
    <xf numFmtId="0" fontId="9" fillId="0" borderId="4" xfId="0" applyFont="1" applyBorder="1" applyAlignment="1">
      <alignment horizontal="center" vertical="top" wrapText="1"/>
    </xf>
    <xf numFmtId="0" fontId="0" fillId="7" borderId="4" xfId="0" applyFill="1" applyBorder="1" applyAlignment="1">
      <alignment horizontal="center" wrapText="1"/>
    </xf>
    <xf numFmtId="0" fontId="11" fillId="7" borderId="4" xfId="0" applyFont="1" applyFill="1" applyBorder="1" applyAlignment="1">
      <alignment horizontal="center" wrapText="1"/>
    </xf>
    <xf numFmtId="0" fontId="12" fillId="7" borderId="4" xfId="0" applyFont="1" applyFill="1" applyBorder="1"/>
    <xf numFmtId="0" fontId="11" fillId="7" borderId="4" xfId="0" applyFont="1" applyFill="1" applyBorder="1"/>
    <xf numFmtId="0" fontId="11" fillId="7" borderId="4" xfId="0" applyFont="1" applyFill="1" applyBorder="1" applyAlignment="1">
      <alignment horizontal="center"/>
    </xf>
    <xf numFmtId="0" fontId="12" fillId="8" borderId="4" xfId="0" applyFont="1" applyFill="1" applyBorder="1" applyAlignment="1">
      <alignment horizontal="center"/>
    </xf>
    <xf numFmtId="0" fontId="12" fillId="0" borderId="4" xfId="0" applyFont="1" applyBorder="1"/>
    <xf numFmtId="0" fontId="12" fillId="0" borderId="4" xfId="0" applyFont="1" applyBorder="1" applyAlignment="1">
      <alignment horizontal="center"/>
    </xf>
    <xf numFmtId="0" fontId="12" fillId="0" borderId="4" xfId="0" applyFont="1" applyBorder="1" applyAlignment="1">
      <alignment horizontal="right"/>
    </xf>
    <xf numFmtId="0" fontId="12" fillId="9" borderId="4" xfId="0" applyFont="1" applyFill="1" applyBorder="1" applyAlignment="1">
      <alignment horizontal="center"/>
    </xf>
    <xf numFmtId="0" fontId="11" fillId="9" borderId="4" xfId="0" applyFont="1" applyFill="1" applyBorder="1"/>
    <xf numFmtId="0" fontId="12" fillId="9" borderId="4" xfId="0" applyFont="1" applyFill="1" applyBorder="1"/>
    <xf numFmtId="0" fontId="11" fillId="9" borderId="4" xfId="0" applyFont="1" applyFill="1" applyBorder="1" applyAlignment="1">
      <alignment horizontal="right"/>
    </xf>
    <xf numFmtId="0" fontId="12" fillId="0" borderId="0" xfId="0" applyFont="1" applyFill="1" applyBorder="1" applyAlignment="1">
      <alignment horizontal="center"/>
    </xf>
    <xf numFmtId="0" fontId="11" fillId="0" borderId="0" xfId="0" applyFont="1" applyFill="1" applyBorder="1"/>
    <xf numFmtId="0" fontId="12" fillId="0" borderId="0" xfId="0" applyFont="1" applyFill="1" applyBorder="1"/>
    <xf numFmtId="0" fontId="11" fillId="0" borderId="0" xfId="0" applyFont="1" applyFill="1" applyBorder="1" applyAlignment="1">
      <alignment horizontal="right"/>
    </xf>
    <xf numFmtId="9" fontId="0" fillId="0" borderId="4" xfId="0" applyNumberFormat="1" applyFill="1" applyBorder="1"/>
    <xf numFmtId="9" fontId="0" fillId="0" borderId="4" xfId="0" applyNumberFormat="1" applyFill="1" applyBorder="1" applyProtection="1">
      <protection locked="0"/>
    </xf>
    <xf numFmtId="9" fontId="0" fillId="0" borderId="4" xfId="0" applyNumberFormat="1" applyFont="1" applyFill="1" applyBorder="1"/>
    <xf numFmtId="9" fontId="0" fillId="0" borderId="0" xfId="0" applyNumberFormat="1" applyFill="1"/>
    <xf numFmtId="44" fontId="0" fillId="0" borderId="0" xfId="0" applyNumberFormat="1" applyFill="1"/>
    <xf numFmtId="44" fontId="5" fillId="0" borderId="0" xfId="0" applyNumberFormat="1" applyFont="1" applyFill="1"/>
    <xf numFmtId="44" fontId="7" fillId="0" borderId="0" xfId="0" applyNumberFormat="1" applyFont="1" applyFill="1"/>
    <xf numFmtId="44" fontId="2" fillId="3" borderId="4" xfId="0" applyNumberFormat="1" applyFont="1" applyFill="1" applyBorder="1" applyAlignment="1">
      <alignment horizontal="center" wrapText="1"/>
    </xf>
    <xf numFmtId="44" fontId="2" fillId="4" borderId="4" xfId="0" applyNumberFormat="1" applyFont="1" applyFill="1" applyBorder="1"/>
    <xf numFmtId="44" fontId="0" fillId="0" borderId="4" xfId="1" applyNumberFormat="1" applyFont="1" applyFill="1" applyBorder="1"/>
    <xf numFmtId="44" fontId="2" fillId="4" borderId="4" xfId="1" applyNumberFormat="1" applyFont="1" applyFill="1" applyBorder="1"/>
    <xf numFmtId="44" fontId="0" fillId="4" borderId="4" xfId="1" applyNumberFormat="1" applyFont="1" applyFill="1" applyBorder="1"/>
    <xf numFmtId="44" fontId="0" fillId="0" borderId="3" xfId="0" applyNumberFormat="1" applyFill="1" applyBorder="1"/>
    <xf numFmtId="0" fontId="3" fillId="2" borderId="5" xfId="0" applyFont="1" applyFill="1" applyBorder="1" applyAlignment="1"/>
    <xf numFmtId="0" fontId="3" fillId="2" borderId="1" xfId="0" applyFont="1" applyFill="1" applyBorder="1" applyAlignment="1"/>
    <xf numFmtId="0" fontId="0" fillId="10" borderId="4" xfId="0" applyFill="1" applyBorder="1"/>
    <xf numFmtId="0" fontId="2" fillId="10" borderId="4" xfId="0" applyFont="1" applyFill="1" applyBorder="1" applyProtection="1">
      <protection locked="0"/>
    </xf>
    <xf numFmtId="0" fontId="0" fillId="10" borderId="4" xfId="0" applyFill="1" applyBorder="1" applyProtection="1">
      <protection locked="0"/>
    </xf>
    <xf numFmtId="44" fontId="0" fillId="10" borderId="4" xfId="1" applyNumberFormat="1" applyFont="1" applyFill="1" applyBorder="1" applyProtection="1">
      <protection locked="0"/>
    </xf>
    <xf numFmtId="44" fontId="0" fillId="10" borderId="4" xfId="1" applyNumberFormat="1" applyFont="1" applyFill="1" applyBorder="1"/>
    <xf numFmtId="9" fontId="0" fillId="0" borderId="4" xfId="2" applyFont="1" applyFill="1" applyBorder="1"/>
    <xf numFmtId="44" fontId="3" fillId="2" borderId="1" xfId="0" applyNumberFormat="1" applyFont="1" applyFill="1" applyBorder="1" applyAlignment="1"/>
    <xf numFmtId="44" fontId="2" fillId="4" borderId="4" xfId="0" applyNumberFormat="1" applyFont="1" applyFill="1" applyBorder="1" applyProtection="1">
      <protection locked="0"/>
    </xf>
    <xf numFmtId="44" fontId="0" fillId="10" borderId="4" xfId="0" applyNumberFormat="1" applyFill="1" applyBorder="1"/>
    <xf numFmtId="44" fontId="0" fillId="4" borderId="4" xfId="0" applyNumberFormat="1" applyFill="1" applyBorder="1"/>
    <xf numFmtId="1" fontId="0" fillId="4" borderId="4" xfId="2" applyNumberFormat="1" applyFont="1" applyFill="1" applyBorder="1"/>
    <xf numFmtId="44" fontId="3" fillId="2" borderId="6" xfId="0" applyNumberFormat="1" applyFont="1" applyFill="1" applyBorder="1" applyAlignment="1"/>
    <xf numFmtId="44" fontId="0" fillId="0" borderId="4" xfId="0" applyNumberFormat="1" applyFill="1" applyBorder="1"/>
    <xf numFmtId="1" fontId="2" fillId="4" borderId="4" xfId="2" applyNumberFormat="1" applyFont="1" applyFill="1" applyBorder="1"/>
    <xf numFmtId="42" fontId="0" fillId="0" borderId="4" xfId="0" applyNumberFormat="1" applyFill="1" applyBorder="1"/>
    <xf numFmtId="44" fontId="0" fillId="0" borderId="7" xfId="0" applyNumberFormat="1" applyFill="1" applyBorder="1"/>
    <xf numFmtId="0" fontId="4" fillId="0" borderId="0" xfId="0" applyFont="1" applyFill="1" applyBorder="1"/>
    <xf numFmtId="0" fontId="12" fillId="7" borderId="4" xfId="0" applyFont="1" applyFill="1" applyBorder="1"/>
    <xf numFmtId="0" fontId="11" fillId="6" borderId="4" xfId="0" applyFont="1" applyFill="1" applyBorder="1" applyAlignment="1">
      <alignment horizontal="center"/>
    </xf>
    <xf numFmtId="0" fontId="9" fillId="0" borderId="5" xfId="0" applyFont="1" applyBorder="1" applyAlignment="1">
      <alignment horizontal="left" vertical="top" wrapText="1"/>
    </xf>
    <xf numFmtId="0" fontId="9" fillId="0" borderId="1" xfId="0" applyFont="1" applyBorder="1" applyAlignment="1">
      <alignment horizontal="left" vertical="top" wrapText="1"/>
    </xf>
    <xf numFmtId="0" fontId="9" fillId="0" borderId="6" xfId="0" applyFont="1" applyBorder="1" applyAlignment="1">
      <alignment horizontal="left" vertical="top" wrapText="1"/>
    </xf>
  </cellXfs>
  <cellStyles count="3">
    <cellStyle name="1000-sep (2 dec)" xfId="1" builtinId="3"/>
    <cellStyle name="Normal" xfId="0" builtinId="0"/>
    <cellStyle name="Pro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78"/>
  <sheetViews>
    <sheetView tabSelected="1" zoomScaleNormal="100" workbookViewId="0">
      <selection activeCell="C2" sqref="C2"/>
    </sheetView>
  </sheetViews>
  <sheetFormatPr defaultColWidth="9.140625" defaultRowHeight="15"/>
  <cols>
    <col min="1" max="1" width="9.42578125" style="3" customWidth="1"/>
    <col min="2" max="2" width="19" style="3" customWidth="1"/>
    <col min="3" max="3" width="39.7109375" style="3" customWidth="1"/>
    <col min="4" max="4" width="17" style="3" bestFit="1" customWidth="1"/>
    <col min="5" max="5" width="57.85546875" style="3" customWidth="1"/>
    <col min="6" max="6" width="35.42578125" style="3" customWidth="1"/>
    <col min="7" max="7" width="17.5703125" style="3" customWidth="1"/>
    <col min="8" max="8" width="15.42578125" style="3" customWidth="1"/>
    <col min="9" max="9" width="16" style="55" customWidth="1"/>
    <col min="10" max="10" width="21.85546875" style="55" customWidth="1"/>
    <col min="11" max="11" width="18" style="3" customWidth="1"/>
    <col min="12" max="12" width="21.42578125" style="55" customWidth="1"/>
    <col min="13" max="13" width="24.85546875" style="55" customWidth="1"/>
    <col min="14" max="16384" width="9.140625" style="3"/>
  </cols>
  <sheetData>
    <row r="1" spans="1:13" ht="26.25">
      <c r="A1" s="1" t="s">
        <v>178</v>
      </c>
      <c r="B1" s="1"/>
      <c r="C1" s="2"/>
    </row>
    <row r="2" spans="1:13" s="4" customFormat="1" ht="18.75">
      <c r="A2" s="2"/>
      <c r="B2" s="2"/>
      <c r="C2" s="2"/>
      <c r="I2" s="56"/>
      <c r="J2" s="56"/>
      <c r="L2" s="56"/>
      <c r="M2" s="56"/>
    </row>
    <row r="3" spans="1:13" s="9" customFormat="1" ht="15.75">
      <c r="A3" s="9" t="s">
        <v>174</v>
      </c>
      <c r="B3" s="10"/>
      <c r="C3" s="10"/>
      <c r="I3" s="57"/>
      <c r="J3" s="57"/>
      <c r="L3" s="57"/>
      <c r="M3" s="57"/>
    </row>
    <row r="4" spans="1:13" s="4" customFormat="1" ht="18.75">
      <c r="A4" s="2"/>
      <c r="B4" s="2"/>
      <c r="C4" s="2"/>
      <c r="I4" s="56"/>
      <c r="J4" s="56"/>
      <c r="L4" s="56"/>
      <c r="M4" s="56"/>
    </row>
    <row r="5" spans="1:13" s="6" customFormat="1" ht="90">
      <c r="A5" s="11" t="s">
        <v>103</v>
      </c>
      <c r="B5" s="11" t="s">
        <v>102</v>
      </c>
      <c r="C5" s="11" t="s">
        <v>0</v>
      </c>
      <c r="D5" s="11" t="s">
        <v>1</v>
      </c>
      <c r="E5" s="11" t="s">
        <v>2</v>
      </c>
      <c r="F5" s="11" t="s">
        <v>3</v>
      </c>
      <c r="G5" s="11" t="s">
        <v>4</v>
      </c>
      <c r="H5" s="12" t="s">
        <v>5</v>
      </c>
      <c r="I5" s="58" t="s">
        <v>6</v>
      </c>
      <c r="J5" s="58" t="s">
        <v>7</v>
      </c>
      <c r="K5" s="12" t="s">
        <v>8</v>
      </c>
      <c r="L5" s="58" t="s">
        <v>9</v>
      </c>
      <c r="M5" s="58" t="s">
        <v>10</v>
      </c>
    </row>
    <row r="6" spans="1:13" ht="26.25">
      <c r="A6" s="64" t="s">
        <v>54</v>
      </c>
      <c r="B6" s="65"/>
      <c r="C6" s="65"/>
      <c r="D6" s="65"/>
      <c r="E6" s="65"/>
      <c r="F6" s="65"/>
      <c r="G6" s="65"/>
      <c r="H6" s="65"/>
      <c r="I6" s="65"/>
      <c r="J6" s="65"/>
      <c r="K6" s="65"/>
      <c r="L6" s="72"/>
      <c r="M6" s="77"/>
    </row>
    <row r="7" spans="1:13" ht="18.75">
      <c r="A7" s="18"/>
      <c r="B7" s="19" t="s">
        <v>11</v>
      </c>
      <c r="C7" s="19"/>
      <c r="D7" s="18"/>
      <c r="E7" s="18"/>
      <c r="F7" s="18"/>
      <c r="G7" s="18"/>
      <c r="H7" s="18">
        <f>'oversigt '!H39*'oversigt '!E58</f>
        <v>5489</v>
      </c>
      <c r="I7" s="18"/>
      <c r="J7" s="59"/>
      <c r="K7" s="20">
        <v>140</v>
      </c>
      <c r="L7" s="59"/>
      <c r="M7" s="59"/>
    </row>
    <row r="8" spans="1:13" ht="75">
      <c r="A8" s="13">
        <v>1</v>
      </c>
      <c r="B8" s="14" t="s">
        <v>11</v>
      </c>
      <c r="C8" s="14" t="s">
        <v>69</v>
      </c>
      <c r="D8" s="15" t="s">
        <v>82</v>
      </c>
      <c r="E8" s="15" t="s">
        <v>167</v>
      </c>
      <c r="F8" s="15" t="s">
        <v>29</v>
      </c>
      <c r="G8" s="68"/>
      <c r="H8" s="51">
        <v>0.87</v>
      </c>
      <c r="I8" s="69"/>
      <c r="J8" s="60">
        <f>$H$7*H8*I8</f>
        <v>0</v>
      </c>
      <c r="K8" s="71">
        <f>H8</f>
        <v>0.87</v>
      </c>
      <c r="L8" s="69"/>
      <c r="M8" s="60">
        <f>$K$7*K8*L8</f>
        <v>0</v>
      </c>
    </row>
    <row r="9" spans="1:13" ht="75">
      <c r="A9" s="13">
        <v>2</v>
      </c>
      <c r="B9" s="14" t="s">
        <v>11</v>
      </c>
      <c r="C9" s="14" t="s">
        <v>71</v>
      </c>
      <c r="D9" s="15" t="s">
        <v>82</v>
      </c>
      <c r="E9" s="15" t="s">
        <v>167</v>
      </c>
      <c r="F9" s="15" t="s">
        <v>29</v>
      </c>
      <c r="G9" s="68"/>
      <c r="H9" s="51">
        <v>0.03</v>
      </c>
      <c r="I9" s="69"/>
      <c r="J9" s="60">
        <f t="shared" ref="J9:J11" si="0">$H$7*H9*I9</f>
        <v>0</v>
      </c>
      <c r="K9" s="71">
        <f t="shared" ref="K9:K50" si="1">H9</f>
        <v>0.03</v>
      </c>
      <c r="L9" s="69"/>
      <c r="M9" s="60">
        <f t="shared" ref="M9:M11" si="2">$K$7*K9*L9</f>
        <v>0</v>
      </c>
    </row>
    <row r="10" spans="1:13" ht="60">
      <c r="A10" s="13">
        <v>3</v>
      </c>
      <c r="B10" s="14" t="s">
        <v>11</v>
      </c>
      <c r="C10" s="14" t="s">
        <v>162</v>
      </c>
      <c r="D10" s="15" t="s">
        <v>82</v>
      </c>
      <c r="E10" s="15" t="s">
        <v>21</v>
      </c>
      <c r="F10" s="15" t="s">
        <v>28</v>
      </c>
      <c r="G10" s="68"/>
      <c r="H10" s="51">
        <v>7.0000000000000007E-2</v>
      </c>
      <c r="I10" s="69"/>
      <c r="J10" s="60">
        <f t="shared" si="0"/>
        <v>0</v>
      </c>
      <c r="K10" s="71">
        <f t="shared" si="1"/>
        <v>7.0000000000000007E-2</v>
      </c>
      <c r="L10" s="69"/>
      <c r="M10" s="60">
        <f t="shared" si="2"/>
        <v>0</v>
      </c>
    </row>
    <row r="11" spans="1:13" ht="60">
      <c r="A11" s="13">
        <v>4</v>
      </c>
      <c r="B11" s="14" t="s">
        <v>11</v>
      </c>
      <c r="C11" s="14" t="s">
        <v>163</v>
      </c>
      <c r="D11" s="15" t="s">
        <v>82</v>
      </c>
      <c r="E11" s="15" t="s">
        <v>21</v>
      </c>
      <c r="F11" s="15" t="s">
        <v>28</v>
      </c>
      <c r="G11" s="68"/>
      <c r="H11" s="51">
        <v>0.03</v>
      </c>
      <c r="I11" s="69"/>
      <c r="J11" s="60">
        <f t="shared" si="0"/>
        <v>0</v>
      </c>
      <c r="K11" s="71">
        <f t="shared" si="1"/>
        <v>0.03</v>
      </c>
      <c r="L11" s="69"/>
      <c r="M11" s="60">
        <f t="shared" si="2"/>
        <v>0</v>
      </c>
    </row>
    <row r="12" spans="1:13" ht="18.75">
      <c r="A12" s="18"/>
      <c r="B12" s="19" t="s">
        <v>161</v>
      </c>
      <c r="C12" s="19"/>
      <c r="D12" s="18"/>
      <c r="E12" s="18"/>
      <c r="F12" s="18"/>
      <c r="G12" s="21"/>
      <c r="H12" s="18">
        <f>('oversigt '!H39*'oversigt '!E60)+1500</f>
        <v>6989</v>
      </c>
      <c r="I12" s="21"/>
      <c r="J12" s="59"/>
      <c r="K12" s="76">
        <v>120</v>
      </c>
      <c r="L12" s="73"/>
      <c r="M12" s="59"/>
    </row>
    <row r="13" spans="1:13" ht="75">
      <c r="A13" s="13">
        <v>5</v>
      </c>
      <c r="B13" s="14" t="s">
        <v>161</v>
      </c>
      <c r="C13" s="14" t="s">
        <v>12</v>
      </c>
      <c r="D13" s="14" t="s">
        <v>22</v>
      </c>
      <c r="E13" s="15" t="s">
        <v>83</v>
      </c>
      <c r="F13" s="15" t="s">
        <v>27</v>
      </c>
      <c r="G13" s="66"/>
      <c r="H13" s="52">
        <v>0.24</v>
      </c>
      <c r="I13" s="69"/>
      <c r="J13" s="60">
        <f>$H$12*H13*I13</f>
        <v>0</v>
      </c>
      <c r="K13" s="71">
        <f t="shared" si="1"/>
        <v>0.24</v>
      </c>
      <c r="L13" s="69"/>
      <c r="M13" s="60">
        <f t="shared" ref="M13:M19" si="3">$K$12*K13*L13</f>
        <v>0</v>
      </c>
    </row>
    <row r="14" spans="1:13" ht="60">
      <c r="A14" s="13">
        <v>6</v>
      </c>
      <c r="B14" s="14" t="s">
        <v>161</v>
      </c>
      <c r="C14" s="14" t="s">
        <v>23</v>
      </c>
      <c r="D14" s="14" t="s">
        <v>22</v>
      </c>
      <c r="E14" s="15" t="s">
        <v>84</v>
      </c>
      <c r="F14" s="15" t="s">
        <v>27</v>
      </c>
      <c r="G14" s="66"/>
      <c r="H14" s="52">
        <v>7.0000000000000007E-2</v>
      </c>
      <c r="I14" s="69"/>
      <c r="J14" s="60">
        <f t="shared" ref="J14:J19" si="4">$H$12*H14*I14</f>
        <v>0</v>
      </c>
      <c r="K14" s="71">
        <f t="shared" si="1"/>
        <v>7.0000000000000007E-2</v>
      </c>
      <c r="L14" s="69"/>
      <c r="M14" s="60">
        <f t="shared" si="3"/>
        <v>0</v>
      </c>
    </row>
    <row r="15" spans="1:13" ht="75">
      <c r="A15" s="13">
        <v>7</v>
      </c>
      <c r="B15" s="14" t="s">
        <v>161</v>
      </c>
      <c r="C15" s="14" t="s">
        <v>24</v>
      </c>
      <c r="D15" s="14" t="s">
        <v>22</v>
      </c>
      <c r="E15" s="15" t="s">
        <v>83</v>
      </c>
      <c r="F15" s="15" t="s">
        <v>27</v>
      </c>
      <c r="G15" s="66"/>
      <c r="H15" s="52">
        <v>0.01</v>
      </c>
      <c r="I15" s="69"/>
      <c r="J15" s="60">
        <f t="shared" si="4"/>
        <v>0</v>
      </c>
      <c r="K15" s="71">
        <f t="shared" si="1"/>
        <v>0.01</v>
      </c>
      <c r="L15" s="69"/>
      <c r="M15" s="60">
        <f t="shared" si="3"/>
        <v>0</v>
      </c>
    </row>
    <row r="16" spans="1:13" ht="105">
      <c r="A16" s="13">
        <v>8</v>
      </c>
      <c r="B16" s="14" t="s">
        <v>161</v>
      </c>
      <c r="C16" s="14" t="s">
        <v>25</v>
      </c>
      <c r="D16" s="14" t="s">
        <v>26</v>
      </c>
      <c r="E16" s="15" t="s">
        <v>85</v>
      </c>
      <c r="F16" s="15" t="s">
        <v>30</v>
      </c>
      <c r="G16" s="66"/>
      <c r="H16" s="52">
        <v>0.01</v>
      </c>
      <c r="I16" s="69"/>
      <c r="J16" s="60">
        <f t="shared" si="4"/>
        <v>0</v>
      </c>
      <c r="K16" s="71">
        <f t="shared" si="1"/>
        <v>0.01</v>
      </c>
      <c r="L16" s="69"/>
      <c r="M16" s="60">
        <f t="shared" si="3"/>
        <v>0</v>
      </c>
    </row>
    <row r="17" spans="1:13" ht="105">
      <c r="A17" s="13">
        <v>9</v>
      </c>
      <c r="B17" s="14" t="s">
        <v>161</v>
      </c>
      <c r="C17" s="14" t="s">
        <v>31</v>
      </c>
      <c r="D17" s="14" t="s">
        <v>26</v>
      </c>
      <c r="E17" s="15" t="s">
        <v>88</v>
      </c>
      <c r="F17" s="15" t="s">
        <v>30</v>
      </c>
      <c r="G17" s="66"/>
      <c r="H17" s="52">
        <v>0.38</v>
      </c>
      <c r="I17" s="69"/>
      <c r="J17" s="60">
        <f t="shared" si="4"/>
        <v>0</v>
      </c>
      <c r="K17" s="71">
        <f t="shared" si="1"/>
        <v>0.38</v>
      </c>
      <c r="L17" s="69"/>
      <c r="M17" s="60">
        <f t="shared" si="3"/>
        <v>0</v>
      </c>
    </row>
    <row r="18" spans="1:13" ht="90">
      <c r="A18" s="13">
        <v>10</v>
      </c>
      <c r="B18" s="14" t="s">
        <v>161</v>
      </c>
      <c r="C18" s="14" t="s">
        <v>32</v>
      </c>
      <c r="D18" s="14" t="s">
        <v>26</v>
      </c>
      <c r="E18" s="15" t="s">
        <v>86</v>
      </c>
      <c r="F18" s="15" t="s">
        <v>30</v>
      </c>
      <c r="G18" s="66"/>
      <c r="H18" s="52">
        <v>0.28000000000000003</v>
      </c>
      <c r="I18" s="69"/>
      <c r="J18" s="60">
        <f t="shared" si="4"/>
        <v>0</v>
      </c>
      <c r="K18" s="71">
        <f t="shared" si="1"/>
        <v>0.28000000000000003</v>
      </c>
      <c r="L18" s="69"/>
      <c r="M18" s="60">
        <f t="shared" si="3"/>
        <v>0</v>
      </c>
    </row>
    <row r="19" spans="1:13" ht="105">
      <c r="A19" s="13">
        <v>11</v>
      </c>
      <c r="B19" s="14" t="s">
        <v>161</v>
      </c>
      <c r="C19" s="14" t="s">
        <v>33</v>
      </c>
      <c r="D19" s="14" t="s">
        <v>26</v>
      </c>
      <c r="E19" s="15" t="s">
        <v>87</v>
      </c>
      <c r="F19" s="15" t="s">
        <v>30</v>
      </c>
      <c r="G19" s="66"/>
      <c r="H19" s="52">
        <v>0.01</v>
      </c>
      <c r="I19" s="69"/>
      <c r="J19" s="60">
        <f t="shared" si="4"/>
        <v>0</v>
      </c>
      <c r="K19" s="71">
        <f t="shared" si="1"/>
        <v>0.01</v>
      </c>
      <c r="L19" s="69"/>
      <c r="M19" s="60">
        <f t="shared" si="3"/>
        <v>0</v>
      </c>
    </row>
    <row r="20" spans="1:13" ht="18.75">
      <c r="A20" s="18"/>
      <c r="B20" s="19" t="s">
        <v>164</v>
      </c>
      <c r="C20" s="19"/>
      <c r="D20" s="18"/>
      <c r="E20" s="18"/>
      <c r="F20" s="18"/>
      <c r="G20" s="21"/>
      <c r="H20" s="18">
        <f>'oversigt '!H39*'oversigt '!E61</f>
        <v>998</v>
      </c>
      <c r="I20" s="21"/>
      <c r="J20" s="59"/>
      <c r="K20" s="79">
        <v>20</v>
      </c>
      <c r="L20" s="73"/>
      <c r="M20" s="73"/>
    </row>
    <row r="21" spans="1:13" ht="30">
      <c r="A21" s="16">
        <v>12</v>
      </c>
      <c r="B21" s="14" t="s">
        <v>14</v>
      </c>
      <c r="C21" s="14" t="s">
        <v>15</v>
      </c>
      <c r="D21" s="14" t="s">
        <v>13</v>
      </c>
      <c r="E21" s="15" t="s">
        <v>35</v>
      </c>
      <c r="F21" s="15" t="s">
        <v>34</v>
      </c>
      <c r="G21" s="67"/>
      <c r="H21" s="53">
        <v>0.75</v>
      </c>
      <c r="I21" s="69"/>
      <c r="J21" s="60">
        <f>$H$20*H21*I21</f>
        <v>0</v>
      </c>
      <c r="K21" s="71">
        <f t="shared" si="1"/>
        <v>0.75</v>
      </c>
      <c r="L21" s="69"/>
      <c r="M21" s="60">
        <f>$K$20*K21*L21</f>
        <v>0</v>
      </c>
    </row>
    <row r="22" spans="1:13" ht="30">
      <c r="A22" s="16">
        <v>13</v>
      </c>
      <c r="B22" s="14" t="s">
        <v>36</v>
      </c>
      <c r="C22" s="14" t="s">
        <v>36</v>
      </c>
      <c r="D22" s="14" t="s">
        <v>37</v>
      </c>
      <c r="E22" s="15" t="s">
        <v>89</v>
      </c>
      <c r="F22" s="14" t="s">
        <v>38</v>
      </c>
      <c r="G22" s="68"/>
      <c r="H22" s="51">
        <v>0.25</v>
      </c>
      <c r="I22" s="69"/>
      <c r="J22" s="60">
        <f>$H$20*H22*I22</f>
        <v>0</v>
      </c>
      <c r="K22" s="71">
        <f t="shared" si="1"/>
        <v>0.25</v>
      </c>
      <c r="L22" s="69"/>
      <c r="M22" s="60">
        <f>$K$20*K22*L22</f>
        <v>0</v>
      </c>
    </row>
    <row r="23" spans="1:13" ht="18.75">
      <c r="A23" s="18"/>
      <c r="B23" s="19" t="s">
        <v>16</v>
      </c>
      <c r="C23" s="19"/>
      <c r="D23" s="18"/>
      <c r="E23" s="18"/>
      <c r="F23" s="18"/>
      <c r="G23" s="21"/>
      <c r="H23" s="18">
        <f>'oversigt '!H39*'oversigt '!E60</f>
        <v>5489</v>
      </c>
      <c r="I23" s="21"/>
      <c r="J23" s="59"/>
      <c r="K23" s="76">
        <v>110</v>
      </c>
      <c r="L23" s="73"/>
      <c r="M23" s="59"/>
    </row>
    <row r="24" spans="1:13" ht="60">
      <c r="A24" s="13">
        <v>14</v>
      </c>
      <c r="B24" s="14" t="s">
        <v>16</v>
      </c>
      <c r="C24" s="14" t="s">
        <v>39</v>
      </c>
      <c r="D24" s="14" t="s">
        <v>40</v>
      </c>
      <c r="E24" s="15" t="s">
        <v>90</v>
      </c>
      <c r="F24" s="15" t="s">
        <v>27</v>
      </c>
      <c r="G24" s="68"/>
      <c r="H24" s="51">
        <v>0.19</v>
      </c>
      <c r="I24" s="69"/>
      <c r="J24" s="60">
        <f>$H$23*H24*I24</f>
        <v>0</v>
      </c>
      <c r="K24" s="71">
        <f t="shared" si="1"/>
        <v>0.19</v>
      </c>
      <c r="L24" s="69"/>
      <c r="M24" s="60">
        <f>$K$23*K24*L24</f>
        <v>0</v>
      </c>
    </row>
    <row r="25" spans="1:13" ht="60">
      <c r="A25" s="13">
        <v>15</v>
      </c>
      <c r="B25" s="14" t="s">
        <v>16</v>
      </c>
      <c r="C25" s="14" t="s">
        <v>41</v>
      </c>
      <c r="D25" s="14" t="s">
        <v>40</v>
      </c>
      <c r="E25" s="15" t="s">
        <v>90</v>
      </c>
      <c r="F25" s="15" t="s">
        <v>27</v>
      </c>
      <c r="G25" s="68"/>
      <c r="H25" s="51">
        <v>0.1</v>
      </c>
      <c r="I25" s="69"/>
      <c r="J25" s="60">
        <f t="shared" ref="J25:J33" si="5">$H$23*H25*I25</f>
        <v>0</v>
      </c>
      <c r="K25" s="71">
        <f t="shared" si="1"/>
        <v>0.1</v>
      </c>
      <c r="L25" s="69"/>
      <c r="M25" s="60">
        <f t="shared" ref="M25:M33" si="6">$K$23*K25*L25</f>
        <v>0</v>
      </c>
    </row>
    <row r="26" spans="1:13" ht="60">
      <c r="A26" s="13">
        <v>16</v>
      </c>
      <c r="B26" s="14" t="s">
        <v>16</v>
      </c>
      <c r="C26" s="14" t="s">
        <v>42</v>
      </c>
      <c r="D26" s="14" t="s">
        <v>40</v>
      </c>
      <c r="E26" s="15" t="s">
        <v>90</v>
      </c>
      <c r="F26" s="15" t="s">
        <v>27</v>
      </c>
      <c r="G26" s="68"/>
      <c r="H26" s="51">
        <v>0.3</v>
      </c>
      <c r="I26" s="69"/>
      <c r="J26" s="60">
        <f t="shared" si="5"/>
        <v>0</v>
      </c>
      <c r="K26" s="71">
        <f t="shared" si="1"/>
        <v>0.3</v>
      </c>
      <c r="L26" s="69"/>
      <c r="M26" s="60">
        <f t="shared" si="6"/>
        <v>0</v>
      </c>
    </row>
    <row r="27" spans="1:13" ht="60">
      <c r="A27" s="13">
        <v>17</v>
      </c>
      <c r="B27" s="14" t="s">
        <v>16</v>
      </c>
      <c r="C27" s="14" t="s">
        <v>43</v>
      </c>
      <c r="D27" s="14" t="s">
        <v>40</v>
      </c>
      <c r="E27" s="15" t="s">
        <v>90</v>
      </c>
      <c r="F27" s="15" t="s">
        <v>27</v>
      </c>
      <c r="G27" s="68"/>
      <c r="H27" s="51">
        <v>0.02</v>
      </c>
      <c r="I27" s="69"/>
      <c r="J27" s="60">
        <f t="shared" si="5"/>
        <v>0</v>
      </c>
      <c r="K27" s="71">
        <f t="shared" si="1"/>
        <v>0.02</v>
      </c>
      <c r="L27" s="69"/>
      <c r="M27" s="60">
        <f t="shared" si="6"/>
        <v>0</v>
      </c>
    </row>
    <row r="28" spans="1:13" ht="60">
      <c r="A28" s="13">
        <v>18</v>
      </c>
      <c r="B28" s="14" t="s">
        <v>16</v>
      </c>
      <c r="C28" s="14" t="s">
        <v>44</v>
      </c>
      <c r="D28" s="14" t="s">
        <v>40</v>
      </c>
      <c r="E28" s="15" t="s">
        <v>90</v>
      </c>
      <c r="F28" s="15" t="s">
        <v>27</v>
      </c>
      <c r="G28" s="68"/>
      <c r="H28" s="51">
        <v>0.1</v>
      </c>
      <c r="I28" s="69"/>
      <c r="J28" s="60">
        <f t="shared" si="5"/>
        <v>0</v>
      </c>
      <c r="K28" s="71">
        <f t="shared" si="1"/>
        <v>0.1</v>
      </c>
      <c r="L28" s="69"/>
      <c r="M28" s="60">
        <f t="shared" si="6"/>
        <v>0</v>
      </c>
    </row>
    <row r="29" spans="1:13" ht="60">
      <c r="A29" s="13">
        <v>19</v>
      </c>
      <c r="B29" s="14" t="s">
        <v>16</v>
      </c>
      <c r="C29" s="14" t="s">
        <v>45</v>
      </c>
      <c r="D29" s="14" t="s">
        <v>40</v>
      </c>
      <c r="E29" s="15" t="s">
        <v>90</v>
      </c>
      <c r="F29" s="15" t="s">
        <v>27</v>
      </c>
      <c r="G29" s="68"/>
      <c r="H29" s="51">
        <v>0.2</v>
      </c>
      <c r="I29" s="69"/>
      <c r="J29" s="60">
        <f t="shared" si="5"/>
        <v>0</v>
      </c>
      <c r="K29" s="71">
        <f t="shared" si="1"/>
        <v>0.2</v>
      </c>
      <c r="L29" s="69"/>
      <c r="M29" s="60">
        <f t="shared" si="6"/>
        <v>0</v>
      </c>
    </row>
    <row r="30" spans="1:13" ht="60">
      <c r="A30" s="13">
        <v>20</v>
      </c>
      <c r="B30" s="14" t="s">
        <v>16</v>
      </c>
      <c r="C30" s="14" t="s">
        <v>46</v>
      </c>
      <c r="D30" s="14" t="s">
        <v>40</v>
      </c>
      <c r="E30" s="15" t="s">
        <v>90</v>
      </c>
      <c r="F30" s="15" t="s">
        <v>27</v>
      </c>
      <c r="G30" s="68"/>
      <c r="H30" s="51">
        <v>0.05</v>
      </c>
      <c r="I30" s="69"/>
      <c r="J30" s="60">
        <f t="shared" si="5"/>
        <v>0</v>
      </c>
      <c r="K30" s="71">
        <f t="shared" si="1"/>
        <v>0.05</v>
      </c>
      <c r="L30" s="69"/>
      <c r="M30" s="60">
        <f t="shared" si="6"/>
        <v>0</v>
      </c>
    </row>
    <row r="31" spans="1:13" ht="60">
      <c r="A31" s="13">
        <v>21</v>
      </c>
      <c r="B31" s="14" t="s">
        <v>16</v>
      </c>
      <c r="C31" s="14" t="s">
        <v>91</v>
      </c>
      <c r="D31" s="14" t="s">
        <v>40</v>
      </c>
      <c r="E31" s="15" t="s">
        <v>90</v>
      </c>
      <c r="F31" s="15" t="s">
        <v>27</v>
      </c>
      <c r="G31" s="68"/>
      <c r="H31" s="51">
        <v>0.02</v>
      </c>
      <c r="I31" s="69"/>
      <c r="J31" s="60">
        <f t="shared" si="5"/>
        <v>0</v>
      </c>
      <c r="K31" s="71">
        <f t="shared" si="1"/>
        <v>0.02</v>
      </c>
      <c r="L31" s="69"/>
      <c r="M31" s="60">
        <f t="shared" si="6"/>
        <v>0</v>
      </c>
    </row>
    <row r="32" spans="1:13" ht="75">
      <c r="A32" s="13">
        <v>22</v>
      </c>
      <c r="B32" s="14" t="s">
        <v>16</v>
      </c>
      <c r="C32" s="15" t="s">
        <v>48</v>
      </c>
      <c r="D32" s="14" t="s">
        <v>47</v>
      </c>
      <c r="E32" s="15" t="s">
        <v>92</v>
      </c>
      <c r="F32" s="15" t="s">
        <v>30</v>
      </c>
      <c r="G32" s="68"/>
      <c r="H32" s="51">
        <v>0.01</v>
      </c>
      <c r="I32" s="69"/>
      <c r="J32" s="60">
        <f t="shared" si="5"/>
        <v>0</v>
      </c>
      <c r="K32" s="71">
        <f t="shared" si="1"/>
        <v>0.01</v>
      </c>
      <c r="L32" s="69"/>
      <c r="M32" s="60">
        <f t="shared" si="6"/>
        <v>0</v>
      </c>
    </row>
    <row r="33" spans="1:13" ht="75">
      <c r="A33" s="13">
        <v>23</v>
      </c>
      <c r="B33" s="14" t="s">
        <v>16</v>
      </c>
      <c r="C33" s="15" t="s">
        <v>49</v>
      </c>
      <c r="D33" s="14" t="s">
        <v>47</v>
      </c>
      <c r="E33" s="15" t="s">
        <v>93</v>
      </c>
      <c r="F33" s="15" t="s">
        <v>30</v>
      </c>
      <c r="G33" s="68"/>
      <c r="H33" s="51">
        <v>0.01</v>
      </c>
      <c r="I33" s="69"/>
      <c r="J33" s="60">
        <f t="shared" si="5"/>
        <v>0</v>
      </c>
      <c r="K33" s="71">
        <f t="shared" si="1"/>
        <v>0.01</v>
      </c>
      <c r="L33" s="69"/>
      <c r="M33" s="60">
        <f t="shared" si="6"/>
        <v>0</v>
      </c>
    </row>
    <row r="34" spans="1:13" ht="18.75">
      <c r="A34" s="18"/>
      <c r="B34" s="19" t="s">
        <v>160</v>
      </c>
      <c r="C34" s="19"/>
      <c r="D34" s="18"/>
      <c r="E34" s="18"/>
      <c r="F34" s="18"/>
      <c r="G34" s="21"/>
      <c r="H34" s="21">
        <f>'oversigt '!G39*'oversigt '!E62</f>
        <v>179</v>
      </c>
      <c r="I34" s="21"/>
      <c r="J34" s="59"/>
      <c r="K34" s="76">
        <v>7</v>
      </c>
      <c r="L34" s="73"/>
      <c r="M34" s="59"/>
    </row>
    <row r="35" spans="1:13" ht="90">
      <c r="A35" s="13">
        <v>24</v>
      </c>
      <c r="B35" s="14" t="s">
        <v>160</v>
      </c>
      <c r="C35" s="14" t="s">
        <v>50</v>
      </c>
      <c r="D35" s="14" t="s">
        <v>51</v>
      </c>
      <c r="E35" s="15" t="s">
        <v>94</v>
      </c>
      <c r="F35" s="15" t="s">
        <v>52</v>
      </c>
      <c r="G35" s="68"/>
      <c r="H35" s="54">
        <v>0.1</v>
      </c>
      <c r="I35" s="69"/>
      <c r="J35" s="60">
        <f>$H$34*H35*I35</f>
        <v>0</v>
      </c>
      <c r="K35" s="71">
        <f t="shared" si="1"/>
        <v>0.1</v>
      </c>
      <c r="L35" s="69"/>
      <c r="M35" s="60">
        <f>$K$34*K35*L35</f>
        <v>0</v>
      </c>
    </row>
    <row r="36" spans="1:13" ht="90">
      <c r="A36" s="13">
        <v>25</v>
      </c>
      <c r="B36" s="14" t="s">
        <v>160</v>
      </c>
      <c r="C36" s="14" t="s">
        <v>53</v>
      </c>
      <c r="D36" s="14" t="s">
        <v>51</v>
      </c>
      <c r="E36" s="15" t="s">
        <v>94</v>
      </c>
      <c r="F36" s="15" t="s">
        <v>52</v>
      </c>
      <c r="G36" s="68"/>
      <c r="H36" s="51">
        <v>0.9</v>
      </c>
      <c r="I36" s="69"/>
      <c r="J36" s="60">
        <f t="shared" ref="J36:J37" si="7">$H$34*H36*I36</f>
        <v>0</v>
      </c>
      <c r="K36" s="71">
        <f t="shared" si="1"/>
        <v>0.9</v>
      </c>
      <c r="L36" s="69"/>
      <c r="M36" s="60">
        <f t="shared" ref="M36:M37" si="8">$K$34*K36*L36</f>
        <v>0</v>
      </c>
    </row>
    <row r="37" spans="1:13" ht="75">
      <c r="A37" s="13">
        <v>26</v>
      </c>
      <c r="B37" s="14" t="s">
        <v>160</v>
      </c>
      <c r="C37" s="14" t="s">
        <v>55</v>
      </c>
      <c r="D37" s="14" t="s">
        <v>56</v>
      </c>
      <c r="E37" s="15" t="s">
        <v>95</v>
      </c>
      <c r="F37" s="15"/>
      <c r="G37" s="68"/>
      <c r="H37" s="51">
        <v>1</v>
      </c>
      <c r="I37" s="69"/>
      <c r="J37" s="60">
        <f t="shared" si="7"/>
        <v>0</v>
      </c>
      <c r="K37" s="71">
        <f t="shared" si="1"/>
        <v>1</v>
      </c>
      <c r="L37" s="69"/>
      <c r="M37" s="60">
        <f t="shared" si="8"/>
        <v>0</v>
      </c>
    </row>
    <row r="38" spans="1:13" ht="26.25">
      <c r="A38" s="64" t="s">
        <v>57</v>
      </c>
      <c r="B38" s="65"/>
      <c r="C38" s="65"/>
      <c r="D38" s="65"/>
      <c r="E38" s="65"/>
      <c r="F38" s="65"/>
      <c r="G38" s="65"/>
      <c r="H38" s="65"/>
      <c r="I38" s="65"/>
      <c r="J38" s="65"/>
      <c r="K38" s="65"/>
      <c r="L38" s="72"/>
      <c r="M38" s="77"/>
    </row>
    <row r="39" spans="1:13" ht="18.75">
      <c r="A39" s="18"/>
      <c r="B39" s="19" t="s">
        <v>18</v>
      </c>
      <c r="C39" s="19"/>
      <c r="D39" s="18"/>
      <c r="E39" s="18"/>
      <c r="F39" s="18"/>
      <c r="G39" s="18"/>
      <c r="H39" s="18">
        <f>'oversigt '!$H$53*'oversigt '!$E$60</f>
        <v>275</v>
      </c>
      <c r="I39" s="18"/>
      <c r="J39" s="59"/>
      <c r="K39" s="76">
        <v>5</v>
      </c>
      <c r="L39" s="59"/>
      <c r="M39" s="59"/>
    </row>
    <row r="40" spans="1:13" ht="30">
      <c r="A40" s="13">
        <v>27</v>
      </c>
      <c r="B40" s="14" t="s">
        <v>18</v>
      </c>
      <c r="C40" s="14" t="s">
        <v>18</v>
      </c>
      <c r="D40" s="15" t="s">
        <v>58</v>
      </c>
      <c r="E40" s="15" t="s">
        <v>96</v>
      </c>
      <c r="F40" s="15" t="s">
        <v>59</v>
      </c>
      <c r="G40" s="68"/>
      <c r="H40" s="51">
        <v>1</v>
      </c>
      <c r="I40" s="70">
        <f>SUM(I8)</f>
        <v>0</v>
      </c>
      <c r="J40" s="60">
        <f>H39*H40*I40</f>
        <v>0</v>
      </c>
      <c r="K40" s="71">
        <f t="shared" si="1"/>
        <v>1</v>
      </c>
      <c r="L40" s="74"/>
      <c r="M40" s="78">
        <f>K39*K40*L40</f>
        <v>0</v>
      </c>
    </row>
    <row r="41" spans="1:13" ht="18.75">
      <c r="A41" s="18"/>
      <c r="B41" s="19" t="s">
        <v>19</v>
      </c>
      <c r="C41" s="19"/>
      <c r="D41" s="18"/>
      <c r="E41" s="18"/>
      <c r="F41" s="18"/>
      <c r="G41" s="21"/>
      <c r="H41" s="18">
        <f>'oversigt '!$H$53*'oversigt '!$E$60</f>
        <v>275</v>
      </c>
      <c r="I41" s="18"/>
      <c r="J41" s="59"/>
      <c r="K41" s="76">
        <v>60</v>
      </c>
      <c r="L41" s="59"/>
      <c r="M41" s="59"/>
    </row>
    <row r="42" spans="1:13" ht="75">
      <c r="A42" s="13">
        <v>28</v>
      </c>
      <c r="B42" s="14" t="s">
        <v>19</v>
      </c>
      <c r="C42" s="14" t="s">
        <v>19</v>
      </c>
      <c r="D42" s="14" t="s">
        <v>60</v>
      </c>
      <c r="E42" s="15" t="s">
        <v>175</v>
      </c>
      <c r="F42" s="15" t="s">
        <v>29</v>
      </c>
      <c r="G42" s="68"/>
      <c r="H42" s="51">
        <v>1</v>
      </c>
      <c r="I42" s="70">
        <f>SUM(I13)</f>
        <v>0</v>
      </c>
      <c r="J42" s="60">
        <f>H41*H42*I42</f>
        <v>0</v>
      </c>
      <c r="K42" s="71">
        <f t="shared" si="1"/>
        <v>1</v>
      </c>
      <c r="L42" s="74"/>
      <c r="M42" s="78">
        <f>K41*K42*L42</f>
        <v>0</v>
      </c>
    </row>
    <row r="43" spans="1:13" s="5" customFormat="1" ht="18.75">
      <c r="A43" s="28"/>
      <c r="B43" s="19" t="s">
        <v>16</v>
      </c>
      <c r="C43" s="18"/>
      <c r="D43" s="18"/>
      <c r="E43" s="29"/>
      <c r="F43" s="29"/>
      <c r="G43" s="21"/>
      <c r="H43" s="18">
        <f>'oversigt '!$H$53*'oversigt '!$E$60</f>
        <v>275</v>
      </c>
      <c r="I43" s="27"/>
      <c r="J43" s="61"/>
      <c r="K43" s="76">
        <v>5</v>
      </c>
      <c r="L43" s="59"/>
      <c r="M43" s="59"/>
    </row>
    <row r="44" spans="1:13" ht="30">
      <c r="A44" s="13">
        <v>29</v>
      </c>
      <c r="B44" s="14" t="s">
        <v>16</v>
      </c>
      <c r="C44" s="14" t="s">
        <v>61</v>
      </c>
      <c r="D44" s="14" t="s">
        <v>62</v>
      </c>
      <c r="E44" s="15" t="s">
        <v>63</v>
      </c>
      <c r="F44" s="15" t="s">
        <v>59</v>
      </c>
      <c r="G44" s="68"/>
      <c r="H44" s="51">
        <v>0.4</v>
      </c>
      <c r="I44" s="70">
        <f>SUM(I14)</f>
        <v>0</v>
      </c>
      <c r="J44" s="60">
        <f>$H$43*H44*I44</f>
        <v>0</v>
      </c>
      <c r="K44" s="71">
        <f t="shared" si="1"/>
        <v>0.4</v>
      </c>
      <c r="L44" s="74"/>
      <c r="M44" s="78">
        <f>$K$43*K44*L44</f>
        <v>0</v>
      </c>
    </row>
    <row r="45" spans="1:13" ht="30">
      <c r="A45" s="13">
        <v>30</v>
      </c>
      <c r="B45" s="14" t="s">
        <v>16</v>
      </c>
      <c r="C45" s="14" t="s">
        <v>43</v>
      </c>
      <c r="D45" s="14" t="s">
        <v>62</v>
      </c>
      <c r="E45" s="15" t="s">
        <v>63</v>
      </c>
      <c r="F45" s="15" t="s">
        <v>59</v>
      </c>
      <c r="G45" s="68"/>
      <c r="H45" s="51">
        <v>0.4</v>
      </c>
      <c r="I45" s="70"/>
      <c r="J45" s="60">
        <f t="shared" ref="J45:J47" si="9">$H$43*H45*I45</f>
        <v>0</v>
      </c>
      <c r="K45" s="71">
        <f t="shared" si="1"/>
        <v>0.4</v>
      </c>
      <c r="L45" s="74"/>
      <c r="M45" s="78">
        <f t="shared" ref="M45:M47" si="10">$K$43*K45*L45</f>
        <v>0</v>
      </c>
    </row>
    <row r="46" spans="1:13" ht="75">
      <c r="A46" s="13">
        <v>31</v>
      </c>
      <c r="B46" s="14" t="s">
        <v>16</v>
      </c>
      <c r="C46" s="15" t="s">
        <v>48</v>
      </c>
      <c r="D46" s="14" t="s">
        <v>47</v>
      </c>
      <c r="E46" s="15" t="s">
        <v>92</v>
      </c>
      <c r="F46" s="15" t="s">
        <v>30</v>
      </c>
      <c r="G46" s="68"/>
      <c r="H46" s="51">
        <v>0.1</v>
      </c>
      <c r="I46" s="70"/>
      <c r="J46" s="60">
        <f t="shared" si="9"/>
        <v>0</v>
      </c>
      <c r="K46" s="71">
        <f t="shared" si="1"/>
        <v>0.1</v>
      </c>
      <c r="L46" s="74"/>
      <c r="M46" s="78">
        <f t="shared" si="10"/>
        <v>0</v>
      </c>
    </row>
    <row r="47" spans="1:13" ht="75">
      <c r="A47" s="13">
        <v>32</v>
      </c>
      <c r="B47" s="14" t="s">
        <v>16</v>
      </c>
      <c r="C47" s="15" t="s">
        <v>49</v>
      </c>
      <c r="D47" s="14" t="s">
        <v>47</v>
      </c>
      <c r="E47" s="15" t="s">
        <v>93</v>
      </c>
      <c r="F47" s="15" t="s">
        <v>30</v>
      </c>
      <c r="G47" s="68"/>
      <c r="H47" s="51">
        <v>0.1</v>
      </c>
      <c r="I47" s="70"/>
      <c r="J47" s="60">
        <f t="shared" si="9"/>
        <v>0</v>
      </c>
      <c r="K47" s="71">
        <f t="shared" si="1"/>
        <v>0.1</v>
      </c>
      <c r="L47" s="74"/>
      <c r="M47" s="78">
        <f t="shared" si="10"/>
        <v>0</v>
      </c>
    </row>
    <row r="48" spans="1:13" ht="18.75">
      <c r="A48" s="18"/>
      <c r="B48" s="19" t="s">
        <v>17</v>
      </c>
      <c r="C48" s="19"/>
      <c r="D48" s="18"/>
      <c r="E48" s="18"/>
      <c r="F48" s="18"/>
      <c r="G48" s="21"/>
      <c r="H48" s="18">
        <f>'oversigt '!G53*'oversigt '!E62</f>
        <v>3</v>
      </c>
      <c r="I48" s="18"/>
      <c r="J48" s="59"/>
      <c r="K48" s="76">
        <v>1</v>
      </c>
      <c r="L48" s="59"/>
      <c r="M48" s="59"/>
    </row>
    <row r="49" spans="1:13" ht="90">
      <c r="A49" s="13">
        <v>33</v>
      </c>
      <c r="B49" s="14" t="s">
        <v>17</v>
      </c>
      <c r="C49" s="14" t="s">
        <v>50</v>
      </c>
      <c r="D49" s="14" t="s">
        <v>51</v>
      </c>
      <c r="E49" s="15" t="s">
        <v>94</v>
      </c>
      <c r="F49" s="15" t="s">
        <v>52</v>
      </c>
      <c r="G49" s="68"/>
      <c r="H49" s="51">
        <v>0.1</v>
      </c>
      <c r="I49" s="70">
        <f>SUM(I21)</f>
        <v>0</v>
      </c>
      <c r="J49" s="60">
        <f>$H$48*H49*I49</f>
        <v>0</v>
      </c>
      <c r="K49" s="71">
        <f t="shared" si="1"/>
        <v>0.1</v>
      </c>
      <c r="L49" s="74"/>
      <c r="M49" s="78">
        <f>$K$48*K49*L49</f>
        <v>0</v>
      </c>
    </row>
    <row r="50" spans="1:13" ht="90">
      <c r="A50" s="13">
        <v>34</v>
      </c>
      <c r="B50" s="14" t="s">
        <v>17</v>
      </c>
      <c r="C50" s="14" t="s">
        <v>53</v>
      </c>
      <c r="D50" s="14" t="s">
        <v>51</v>
      </c>
      <c r="E50" s="15" t="s">
        <v>94</v>
      </c>
      <c r="F50" s="15" t="s">
        <v>52</v>
      </c>
      <c r="G50" s="68"/>
      <c r="H50" s="51">
        <v>0.9</v>
      </c>
      <c r="I50" s="70">
        <f>SUM(I22)</f>
        <v>0</v>
      </c>
      <c r="J50" s="60">
        <f>$H$48*H50*I50</f>
        <v>0</v>
      </c>
      <c r="K50" s="71">
        <f t="shared" si="1"/>
        <v>0.9</v>
      </c>
      <c r="L50" s="74"/>
      <c r="M50" s="78">
        <f>$K$48*K50*L50</f>
        <v>0</v>
      </c>
    </row>
    <row r="51" spans="1:13" ht="26.25">
      <c r="A51" s="64" t="s">
        <v>64</v>
      </c>
      <c r="B51" s="65"/>
      <c r="C51" s="65"/>
      <c r="D51" s="65"/>
      <c r="E51" s="65"/>
      <c r="F51" s="65"/>
      <c r="G51" s="65"/>
      <c r="H51" s="65"/>
      <c r="I51" s="65"/>
      <c r="J51" s="65"/>
      <c r="K51" s="65"/>
      <c r="L51" s="72"/>
      <c r="M51" s="77"/>
    </row>
    <row r="52" spans="1:13" ht="18.75">
      <c r="A52" s="18"/>
      <c r="B52" s="19" t="s">
        <v>104</v>
      </c>
      <c r="C52" s="19"/>
      <c r="D52" s="18"/>
      <c r="E52" s="18"/>
      <c r="F52" s="18"/>
      <c r="G52" s="18"/>
      <c r="H52" s="18">
        <v>6</v>
      </c>
      <c r="I52" s="18"/>
      <c r="J52" s="59"/>
      <c r="K52" s="20">
        <v>1</v>
      </c>
      <c r="L52" s="59"/>
      <c r="M52" s="59"/>
    </row>
    <row r="53" spans="1:13" ht="30">
      <c r="A53" s="13">
        <v>35</v>
      </c>
      <c r="B53" s="14" t="s">
        <v>104</v>
      </c>
      <c r="C53" s="14" t="s">
        <v>65</v>
      </c>
      <c r="D53" s="17" t="s">
        <v>62</v>
      </c>
      <c r="E53" s="15" t="s">
        <v>66</v>
      </c>
      <c r="F53" s="15" t="s">
        <v>59</v>
      </c>
      <c r="G53" s="68"/>
      <c r="H53" s="51">
        <v>1</v>
      </c>
      <c r="I53" s="69"/>
      <c r="J53" s="60">
        <f>$H$52*H53*I53</f>
        <v>0</v>
      </c>
      <c r="K53" s="71">
        <f>H53</f>
        <v>1</v>
      </c>
      <c r="L53" s="69"/>
      <c r="M53" s="60">
        <f>$K$52*K53*L53</f>
        <v>0</v>
      </c>
    </row>
    <row r="54" spans="1:13" ht="18.75">
      <c r="A54" s="18"/>
      <c r="B54" s="19" t="s">
        <v>105</v>
      </c>
      <c r="C54" s="19"/>
      <c r="D54" s="18"/>
      <c r="E54" s="18"/>
      <c r="F54" s="18"/>
      <c r="G54" s="18"/>
      <c r="H54" s="20"/>
      <c r="I54" s="59"/>
      <c r="J54" s="59"/>
      <c r="K54" s="20"/>
      <c r="L54" s="59"/>
      <c r="M54" s="59"/>
    </row>
    <row r="55" spans="1:13" ht="30">
      <c r="A55" s="13">
        <v>36</v>
      </c>
      <c r="B55" s="14" t="s">
        <v>105</v>
      </c>
      <c r="C55" s="14" t="s">
        <v>67</v>
      </c>
      <c r="D55" s="15" t="s">
        <v>62</v>
      </c>
      <c r="E55" s="15" t="s">
        <v>97</v>
      </c>
      <c r="F55" s="15" t="s">
        <v>59</v>
      </c>
      <c r="G55" s="68"/>
      <c r="H55" s="51">
        <v>1</v>
      </c>
      <c r="I55" s="69"/>
      <c r="J55" s="60">
        <f>$H$52*H55*I55</f>
        <v>0</v>
      </c>
      <c r="K55" s="71">
        <f>H55</f>
        <v>1</v>
      </c>
      <c r="L55" s="69"/>
      <c r="M55" s="60">
        <f>$K$52*K55*L55</f>
        <v>0</v>
      </c>
    </row>
    <row r="56" spans="1:13" ht="26.25">
      <c r="A56" s="64" t="s">
        <v>68</v>
      </c>
      <c r="B56" s="65"/>
      <c r="C56" s="65"/>
      <c r="D56" s="65"/>
      <c r="E56" s="65"/>
      <c r="F56" s="65"/>
      <c r="G56" s="65"/>
      <c r="H56" s="65"/>
      <c r="I56" s="65"/>
      <c r="J56" s="65"/>
      <c r="K56" s="65"/>
      <c r="L56" s="72"/>
      <c r="M56" s="77"/>
    </row>
    <row r="57" spans="1:13" ht="18.75">
      <c r="A57" s="18"/>
      <c r="B57" s="19" t="s">
        <v>11</v>
      </c>
      <c r="C57" s="19"/>
      <c r="D57" s="18"/>
      <c r="E57" s="18"/>
      <c r="F57" s="18"/>
      <c r="G57" s="18"/>
      <c r="H57" s="18">
        <f>'oversigt '!H46*'oversigt '!E58</f>
        <v>286</v>
      </c>
      <c r="I57" s="18"/>
      <c r="J57" s="59"/>
      <c r="K57" s="20">
        <v>9</v>
      </c>
      <c r="L57" s="59"/>
      <c r="M57" s="59"/>
    </row>
    <row r="58" spans="1:13" ht="75">
      <c r="A58" s="13">
        <v>37</v>
      </c>
      <c r="B58" s="14" t="s">
        <v>11</v>
      </c>
      <c r="C58" s="14" t="s">
        <v>69</v>
      </c>
      <c r="D58" s="15" t="s">
        <v>70</v>
      </c>
      <c r="E58" s="15" t="s">
        <v>176</v>
      </c>
      <c r="F58" s="15" t="s">
        <v>29</v>
      </c>
      <c r="G58" s="68"/>
      <c r="H58" s="51">
        <v>0.2</v>
      </c>
      <c r="I58" s="70"/>
      <c r="J58" s="60">
        <f>$H$57*H58*I58</f>
        <v>0</v>
      </c>
      <c r="K58" s="51">
        <f>H58</f>
        <v>0.2</v>
      </c>
      <c r="L58" s="74"/>
      <c r="M58" s="78">
        <f>$K$57*K58*L58</f>
        <v>0</v>
      </c>
    </row>
    <row r="59" spans="1:13" ht="75">
      <c r="A59" s="13">
        <v>38</v>
      </c>
      <c r="B59" s="14" t="s">
        <v>11</v>
      </c>
      <c r="C59" s="14" t="s">
        <v>71</v>
      </c>
      <c r="D59" s="15" t="s">
        <v>70</v>
      </c>
      <c r="E59" s="15" t="s">
        <v>175</v>
      </c>
      <c r="F59" s="15" t="s">
        <v>29</v>
      </c>
      <c r="G59" s="68"/>
      <c r="H59" s="51">
        <v>0.3</v>
      </c>
      <c r="I59" s="70"/>
      <c r="J59" s="60">
        <f t="shared" ref="J59:J61" si="11">$H$57*H59*I59</f>
        <v>0</v>
      </c>
      <c r="K59" s="51">
        <f t="shared" ref="K59:K61" si="12">H59</f>
        <v>0.3</v>
      </c>
      <c r="L59" s="74"/>
      <c r="M59" s="78">
        <f t="shared" ref="M59:M61" si="13">$K$57*K59*L59</f>
        <v>0</v>
      </c>
    </row>
    <row r="60" spans="1:13" ht="60">
      <c r="A60" s="13">
        <v>39</v>
      </c>
      <c r="B60" s="14" t="s">
        <v>11</v>
      </c>
      <c r="C60" s="14" t="s">
        <v>162</v>
      </c>
      <c r="D60" s="15" t="s">
        <v>72</v>
      </c>
      <c r="E60" s="15" t="s">
        <v>21</v>
      </c>
      <c r="F60" s="15" t="s">
        <v>28</v>
      </c>
      <c r="G60" s="68"/>
      <c r="H60" s="51">
        <v>0.2</v>
      </c>
      <c r="I60" s="70"/>
      <c r="J60" s="60">
        <f t="shared" si="11"/>
        <v>0</v>
      </c>
      <c r="K60" s="51">
        <f t="shared" si="12"/>
        <v>0.2</v>
      </c>
      <c r="L60" s="74"/>
      <c r="M60" s="78">
        <f t="shared" si="13"/>
        <v>0</v>
      </c>
    </row>
    <row r="61" spans="1:13" ht="60">
      <c r="A61" s="13">
        <v>40</v>
      </c>
      <c r="B61" s="14" t="s">
        <v>11</v>
      </c>
      <c r="C61" s="14" t="s">
        <v>165</v>
      </c>
      <c r="D61" s="15" t="s">
        <v>72</v>
      </c>
      <c r="E61" s="15" t="s">
        <v>21</v>
      </c>
      <c r="F61" s="15" t="s">
        <v>28</v>
      </c>
      <c r="G61" s="68"/>
      <c r="H61" s="51">
        <v>0.3</v>
      </c>
      <c r="I61" s="70"/>
      <c r="J61" s="60">
        <f t="shared" si="11"/>
        <v>0</v>
      </c>
      <c r="K61" s="51">
        <f t="shared" si="12"/>
        <v>0.3</v>
      </c>
      <c r="L61" s="74"/>
      <c r="M61" s="78">
        <f t="shared" si="13"/>
        <v>0</v>
      </c>
    </row>
    <row r="62" spans="1:13" ht="18.75">
      <c r="A62" s="18"/>
      <c r="B62" s="19" t="s">
        <v>73</v>
      </c>
      <c r="C62" s="19"/>
      <c r="D62" s="18"/>
      <c r="E62" s="18"/>
      <c r="F62" s="18"/>
      <c r="G62" s="21"/>
      <c r="H62" s="18">
        <f>'oversigt '!$H$46*'oversigt '!$E$59</f>
        <v>286</v>
      </c>
      <c r="I62" s="18"/>
      <c r="J62" s="59"/>
      <c r="K62" s="20">
        <v>6</v>
      </c>
      <c r="L62" s="59"/>
      <c r="M62" s="59"/>
    </row>
    <row r="63" spans="1:13" ht="60">
      <c r="A63" s="13">
        <v>41</v>
      </c>
      <c r="B63" s="14" t="s">
        <v>73</v>
      </c>
      <c r="C63" s="14" t="s">
        <v>74</v>
      </c>
      <c r="D63" s="14" t="s">
        <v>75</v>
      </c>
      <c r="E63" s="15" t="s">
        <v>77</v>
      </c>
      <c r="F63" s="15" t="s">
        <v>76</v>
      </c>
      <c r="G63" s="68"/>
      <c r="H63" s="51">
        <v>0.6</v>
      </c>
      <c r="I63" s="70"/>
      <c r="J63" s="60">
        <f>$H$62*H63*I63</f>
        <v>0</v>
      </c>
      <c r="K63" s="51">
        <f>H63</f>
        <v>0.6</v>
      </c>
      <c r="L63" s="74"/>
      <c r="M63" s="78">
        <f>K62*K63*L63</f>
        <v>0</v>
      </c>
    </row>
    <row r="64" spans="1:13" ht="18.75">
      <c r="A64" s="22"/>
      <c r="B64" s="19" t="s">
        <v>79</v>
      </c>
      <c r="C64" s="19"/>
      <c r="D64" s="23"/>
      <c r="E64" s="24"/>
      <c r="F64" s="23"/>
      <c r="G64" s="25"/>
      <c r="H64" s="18">
        <f>'oversigt '!$H$46*'oversigt '!$E$59</f>
        <v>286</v>
      </c>
      <c r="I64" s="26"/>
      <c r="J64" s="62"/>
      <c r="K64" s="23">
        <v>3</v>
      </c>
      <c r="L64" s="75"/>
      <c r="M64" s="75"/>
    </row>
    <row r="65" spans="1:13" ht="120">
      <c r="A65" s="13">
        <v>42</v>
      </c>
      <c r="B65" s="14" t="s">
        <v>79</v>
      </c>
      <c r="C65" s="14" t="s">
        <v>78</v>
      </c>
      <c r="D65" s="14" t="s">
        <v>98</v>
      </c>
      <c r="E65" s="15" t="s">
        <v>99</v>
      </c>
      <c r="F65" s="15" t="s">
        <v>100</v>
      </c>
      <c r="G65" s="68"/>
      <c r="H65" s="51">
        <v>0.4</v>
      </c>
      <c r="I65" s="70"/>
      <c r="J65" s="60">
        <f>H64*H65*I65</f>
        <v>0</v>
      </c>
      <c r="K65" s="51">
        <f>H65</f>
        <v>0.4</v>
      </c>
      <c r="L65" s="74"/>
      <c r="M65" s="78">
        <f>K64*K65*L65</f>
        <v>0</v>
      </c>
    </row>
    <row r="66" spans="1:13" ht="18.75">
      <c r="A66" s="18"/>
      <c r="B66" s="19" t="s">
        <v>16</v>
      </c>
      <c r="C66" s="19"/>
      <c r="D66" s="18"/>
      <c r="E66" s="18"/>
      <c r="F66" s="18"/>
      <c r="G66" s="21"/>
      <c r="H66" s="18">
        <f>'oversigt '!$H$46*'oversigt '!$E$59</f>
        <v>286</v>
      </c>
      <c r="I66" s="18"/>
      <c r="J66" s="59"/>
      <c r="K66" s="20">
        <v>6</v>
      </c>
      <c r="L66" s="59"/>
      <c r="M66" s="59"/>
    </row>
    <row r="67" spans="1:13" ht="60">
      <c r="A67" s="13">
        <v>43</v>
      </c>
      <c r="B67" s="14" t="s">
        <v>16</v>
      </c>
      <c r="C67" s="14" t="s">
        <v>80</v>
      </c>
      <c r="D67" s="14" t="s">
        <v>56</v>
      </c>
      <c r="E67" s="15" t="s">
        <v>81</v>
      </c>
      <c r="F67" s="15" t="s">
        <v>101</v>
      </c>
      <c r="G67" s="68"/>
      <c r="H67" s="51">
        <v>0.15</v>
      </c>
      <c r="I67" s="70"/>
      <c r="J67" s="60">
        <f>$H$66*H67*I67</f>
        <v>0</v>
      </c>
      <c r="K67" s="51">
        <f>H67</f>
        <v>0.15</v>
      </c>
      <c r="L67" s="74"/>
      <c r="M67" s="78">
        <f>$K$66*K67*L67</f>
        <v>0</v>
      </c>
    </row>
    <row r="68" spans="1:13" ht="75">
      <c r="A68" s="13">
        <v>44</v>
      </c>
      <c r="B68" s="14" t="s">
        <v>16</v>
      </c>
      <c r="C68" s="15" t="s">
        <v>48</v>
      </c>
      <c r="D68" s="14" t="s">
        <v>47</v>
      </c>
      <c r="E68" s="15" t="s">
        <v>92</v>
      </c>
      <c r="F68" s="15" t="s">
        <v>30</v>
      </c>
      <c r="G68" s="68"/>
      <c r="H68" s="51">
        <v>0.45</v>
      </c>
      <c r="I68" s="70"/>
      <c r="J68" s="60">
        <f>$H$66*H68*I68</f>
        <v>0</v>
      </c>
      <c r="K68" s="51">
        <f>H68</f>
        <v>0.45</v>
      </c>
      <c r="L68" s="74"/>
      <c r="M68" s="78">
        <f>$K$66*K68*L68</f>
        <v>0</v>
      </c>
    </row>
    <row r="69" spans="1:13" ht="18.75">
      <c r="A69" s="18"/>
      <c r="B69" s="19" t="s">
        <v>17</v>
      </c>
      <c r="C69" s="19"/>
      <c r="D69" s="18"/>
      <c r="E69" s="18"/>
      <c r="F69" s="18"/>
      <c r="G69" s="21"/>
      <c r="H69" s="21">
        <f>'oversigt '!G46*'oversigt '!E62</f>
        <v>11</v>
      </c>
      <c r="I69" s="18"/>
      <c r="J69" s="59"/>
      <c r="K69" s="18">
        <v>1</v>
      </c>
      <c r="L69" s="59"/>
      <c r="M69" s="59"/>
    </row>
    <row r="70" spans="1:13" ht="90">
      <c r="A70" s="13">
        <v>45</v>
      </c>
      <c r="B70" s="14" t="s">
        <v>17</v>
      </c>
      <c r="C70" s="14" t="s">
        <v>50</v>
      </c>
      <c r="D70" s="14" t="s">
        <v>51</v>
      </c>
      <c r="E70" s="15" t="s">
        <v>94</v>
      </c>
      <c r="F70" s="15" t="s">
        <v>52</v>
      </c>
      <c r="G70" s="68"/>
      <c r="H70" s="51">
        <v>0.2</v>
      </c>
      <c r="I70" s="70"/>
      <c r="J70" s="60">
        <f>$H$69*H70*I70</f>
        <v>0</v>
      </c>
      <c r="K70" s="51">
        <f>H70</f>
        <v>0.2</v>
      </c>
      <c r="L70" s="74"/>
      <c r="M70" s="80">
        <f>$K$69*K70*L70</f>
        <v>0</v>
      </c>
    </row>
    <row r="71" spans="1:13" ht="90">
      <c r="A71" s="13">
        <v>46</v>
      </c>
      <c r="B71" s="14" t="s">
        <v>17</v>
      </c>
      <c r="C71" s="14" t="s">
        <v>53</v>
      </c>
      <c r="D71" s="14" t="s">
        <v>51</v>
      </c>
      <c r="E71" s="15" t="s">
        <v>94</v>
      </c>
      <c r="F71" s="15" t="s">
        <v>52</v>
      </c>
      <c r="G71" s="68"/>
      <c r="H71" s="51">
        <v>0.3</v>
      </c>
      <c r="I71" s="69"/>
      <c r="J71" s="60">
        <f>$H$69*H71*I71</f>
        <v>0</v>
      </c>
      <c r="K71" s="51">
        <f>H71</f>
        <v>0.3</v>
      </c>
      <c r="L71" s="74"/>
      <c r="M71" s="80">
        <f>$K$69*K71*L71</f>
        <v>0</v>
      </c>
    </row>
    <row r="72" spans="1:13" ht="18.75">
      <c r="A72" s="18"/>
      <c r="B72" s="19" t="s">
        <v>170</v>
      </c>
      <c r="C72" s="19"/>
      <c r="D72" s="18"/>
      <c r="E72" s="18"/>
      <c r="F72" s="18"/>
      <c r="G72" s="21"/>
      <c r="H72" s="21">
        <v>292</v>
      </c>
      <c r="I72" s="18"/>
      <c r="J72" s="59"/>
      <c r="K72" s="18"/>
      <c r="L72" s="59"/>
      <c r="M72" s="59"/>
    </row>
    <row r="73" spans="1:13">
      <c r="A73" s="13">
        <v>47</v>
      </c>
      <c r="B73" s="14" t="s">
        <v>168</v>
      </c>
      <c r="C73" s="14" t="s">
        <v>171</v>
      </c>
      <c r="D73" s="14"/>
      <c r="E73" s="15" t="s">
        <v>177</v>
      </c>
      <c r="F73" s="15"/>
      <c r="G73" s="68"/>
      <c r="H73" s="71">
        <v>0.5</v>
      </c>
      <c r="I73" s="70"/>
      <c r="J73" s="60">
        <f>H72*H73*I73</f>
        <v>0</v>
      </c>
      <c r="K73" s="51"/>
      <c r="L73" s="74"/>
      <c r="M73" s="80"/>
    </row>
    <row r="74" spans="1:13">
      <c r="A74" s="13">
        <v>48</v>
      </c>
      <c r="B74" s="14" t="s">
        <v>168</v>
      </c>
      <c r="C74" s="14" t="s">
        <v>172</v>
      </c>
      <c r="D74" s="14"/>
      <c r="E74" s="15" t="s">
        <v>177</v>
      </c>
      <c r="F74" s="15"/>
      <c r="G74" s="68"/>
      <c r="H74" s="71">
        <v>0.5</v>
      </c>
      <c r="I74" s="70"/>
      <c r="J74" s="60">
        <f t="shared" ref="J74:J75" si="14">H73*H74*I74</f>
        <v>0</v>
      </c>
      <c r="K74" s="51"/>
      <c r="L74" s="74"/>
      <c r="M74" s="80"/>
    </row>
    <row r="75" spans="1:13" ht="15.75" thickBot="1">
      <c r="A75" s="13">
        <v>49</v>
      </c>
      <c r="B75" s="14" t="s">
        <v>169</v>
      </c>
      <c r="C75" s="14" t="s">
        <v>173</v>
      </c>
      <c r="D75" s="14"/>
      <c r="E75" s="15" t="s">
        <v>177</v>
      </c>
      <c r="F75" s="15"/>
      <c r="G75" s="68"/>
      <c r="H75" s="71">
        <v>0.5</v>
      </c>
      <c r="I75" s="70"/>
      <c r="J75" s="60">
        <f t="shared" si="14"/>
        <v>0</v>
      </c>
      <c r="K75" s="51"/>
      <c r="L75" s="74"/>
      <c r="M75" s="80"/>
    </row>
    <row r="76" spans="1:13" ht="33.75" customHeight="1" thickBot="1">
      <c r="A76" s="7" t="s">
        <v>166</v>
      </c>
      <c r="B76" s="8"/>
      <c r="C76" s="8"/>
      <c r="D76" s="8"/>
      <c r="E76" s="8"/>
      <c r="F76" s="8"/>
      <c r="G76" s="8"/>
      <c r="H76" s="8"/>
      <c r="I76" s="63"/>
      <c r="J76" s="63">
        <f>SUM(J8:J71)</f>
        <v>0</v>
      </c>
      <c r="K76" s="8"/>
      <c r="L76" s="63"/>
      <c r="M76" s="81">
        <f>SUM(M8:M71)</f>
        <v>0</v>
      </c>
    </row>
    <row r="77" spans="1:13" ht="33.75" customHeight="1" thickBot="1">
      <c r="A77" s="7" t="s">
        <v>20</v>
      </c>
      <c r="B77" s="8"/>
      <c r="C77" s="8"/>
      <c r="D77" s="8"/>
      <c r="E77" s="8"/>
      <c r="F77" s="8"/>
      <c r="G77" s="8"/>
      <c r="H77" s="8"/>
      <c r="I77" s="63"/>
      <c r="J77" s="63"/>
      <c r="K77" s="8"/>
      <c r="L77" s="63"/>
      <c r="M77" s="81">
        <f>M76+J76</f>
        <v>0</v>
      </c>
    </row>
    <row r="78" spans="1:13" ht="18.75">
      <c r="B78" s="82"/>
    </row>
  </sheetData>
  <pageMargins left="0.7" right="0.7" top="0.75" bottom="0.75" header="0.3" footer="0.3"/>
  <pageSetup paperSize="8" scale="58" orientation="landscape" r:id="rId1"/>
</worksheet>
</file>

<file path=xl/worksheets/sheet2.xml><?xml version="1.0" encoding="utf-8"?>
<worksheet xmlns="http://schemas.openxmlformats.org/spreadsheetml/2006/main" xmlns:r="http://schemas.openxmlformats.org/officeDocument/2006/relationships">
  <dimension ref="A2:H64"/>
  <sheetViews>
    <sheetView topLeftCell="A24" workbookViewId="0">
      <selection activeCell="B60" sqref="B60"/>
    </sheetView>
  </sheetViews>
  <sheetFormatPr defaultRowHeight="15"/>
  <cols>
    <col min="1" max="1" width="7.5703125" customWidth="1"/>
    <col min="2" max="3" width="33.140625" customWidth="1"/>
    <col min="6" max="6" width="16.5703125" customWidth="1"/>
    <col min="7" max="7" width="13.85546875" customWidth="1"/>
    <col min="8" max="8" width="14.7109375" customWidth="1"/>
  </cols>
  <sheetData>
    <row r="2" spans="1:8">
      <c r="A2" t="s">
        <v>158</v>
      </c>
    </row>
    <row r="3" spans="1:8">
      <c r="A3" s="84" t="s">
        <v>116</v>
      </c>
      <c r="B3" s="84"/>
      <c r="C3" s="84"/>
      <c r="D3" s="84"/>
      <c r="E3" s="84"/>
      <c r="F3" s="84"/>
      <c r="G3" s="84"/>
      <c r="H3" s="84"/>
    </row>
    <row r="4" spans="1:8">
      <c r="A4" s="83"/>
      <c r="B4" s="83"/>
      <c r="C4" s="83"/>
      <c r="D4" s="83"/>
      <c r="E4" s="83"/>
      <c r="F4" s="34"/>
      <c r="G4" s="35" t="s">
        <v>118</v>
      </c>
      <c r="H4" s="35" t="s">
        <v>120</v>
      </c>
    </row>
    <row r="5" spans="1:8">
      <c r="A5" s="83"/>
      <c r="B5" s="83"/>
      <c r="C5" s="83"/>
      <c r="D5" s="83"/>
      <c r="E5" s="83"/>
      <c r="F5" s="35" t="s">
        <v>117</v>
      </c>
      <c r="G5" s="35" t="s">
        <v>119</v>
      </c>
      <c r="H5" s="35" t="s">
        <v>121</v>
      </c>
    </row>
    <row r="6" spans="1:8">
      <c r="A6" s="36"/>
      <c r="B6" s="37" t="s">
        <v>122</v>
      </c>
      <c r="C6" s="37" t="s">
        <v>123</v>
      </c>
      <c r="D6" s="36"/>
      <c r="E6" s="36"/>
      <c r="F6" s="38" t="s">
        <v>124</v>
      </c>
      <c r="G6" s="38" t="s">
        <v>125</v>
      </c>
      <c r="H6" s="38" t="s">
        <v>126</v>
      </c>
    </row>
    <row r="7" spans="1:8">
      <c r="A7" s="39">
        <v>1</v>
      </c>
      <c r="B7" s="40" t="s">
        <v>127</v>
      </c>
      <c r="C7" s="40" t="s">
        <v>128</v>
      </c>
      <c r="D7" s="41">
        <v>9574</v>
      </c>
      <c r="E7" s="40" t="s">
        <v>129</v>
      </c>
      <c r="F7" s="42">
        <v>28</v>
      </c>
      <c r="G7" s="42">
        <v>15</v>
      </c>
      <c r="H7" s="42">
        <v>43</v>
      </c>
    </row>
    <row r="8" spans="1:8">
      <c r="A8" s="39">
        <v>2</v>
      </c>
      <c r="B8" s="40" t="s">
        <v>130</v>
      </c>
      <c r="C8" s="40" t="s">
        <v>131</v>
      </c>
      <c r="D8" s="41">
        <v>9575</v>
      </c>
      <c r="E8" s="40" t="s">
        <v>132</v>
      </c>
      <c r="F8" s="42">
        <v>25</v>
      </c>
      <c r="G8" s="42">
        <v>0</v>
      </c>
      <c r="H8" s="42">
        <v>25</v>
      </c>
    </row>
    <row r="9" spans="1:8">
      <c r="A9" s="39">
        <v>3</v>
      </c>
      <c r="B9" s="40" t="s">
        <v>133</v>
      </c>
      <c r="C9" s="40" t="s">
        <v>134</v>
      </c>
      <c r="D9" s="41">
        <v>9575</v>
      </c>
      <c r="E9" s="40" t="s">
        <v>135</v>
      </c>
      <c r="F9" s="42">
        <v>0</v>
      </c>
      <c r="G9" s="42">
        <v>24</v>
      </c>
      <c r="H9" s="42">
        <v>24</v>
      </c>
    </row>
    <row r="10" spans="1:8">
      <c r="A10" s="39">
        <v>4</v>
      </c>
      <c r="B10" s="40" t="s">
        <v>136</v>
      </c>
      <c r="C10" s="40" t="s">
        <v>134</v>
      </c>
      <c r="D10" s="41">
        <v>9520</v>
      </c>
      <c r="E10" s="40" t="s">
        <v>135</v>
      </c>
      <c r="F10" s="42">
        <v>42</v>
      </c>
      <c r="G10" s="42">
        <v>20</v>
      </c>
      <c r="H10" s="42">
        <v>62</v>
      </c>
    </row>
    <row r="11" spans="1:8">
      <c r="A11" s="39">
        <v>5</v>
      </c>
      <c r="B11" s="40" t="s">
        <v>137</v>
      </c>
      <c r="C11" s="40" t="s">
        <v>138</v>
      </c>
      <c r="D11" s="41">
        <v>9530</v>
      </c>
      <c r="E11" s="40" t="s">
        <v>139</v>
      </c>
      <c r="F11" s="42">
        <v>32</v>
      </c>
      <c r="G11" s="42">
        <v>41</v>
      </c>
      <c r="H11" s="42">
        <v>73</v>
      </c>
    </row>
    <row r="12" spans="1:8">
      <c r="A12" s="39">
        <v>6</v>
      </c>
      <c r="B12" s="40" t="s">
        <v>140</v>
      </c>
      <c r="C12" s="40" t="s">
        <v>141</v>
      </c>
      <c r="D12" s="41">
        <v>9541</v>
      </c>
      <c r="E12" s="40" t="s">
        <v>142</v>
      </c>
      <c r="F12" s="42">
        <v>45</v>
      </c>
      <c r="G12" s="42">
        <v>25</v>
      </c>
      <c r="H12" s="42">
        <v>70</v>
      </c>
    </row>
    <row r="13" spans="1:8">
      <c r="A13" s="39">
        <v>7</v>
      </c>
      <c r="B13" s="40" t="s">
        <v>143</v>
      </c>
      <c r="C13" s="40" t="s">
        <v>144</v>
      </c>
      <c r="D13" s="41">
        <v>9530</v>
      </c>
      <c r="E13" s="40" t="s">
        <v>139</v>
      </c>
      <c r="F13" s="42">
        <v>19</v>
      </c>
      <c r="G13" s="42">
        <v>5</v>
      </c>
      <c r="H13" s="42">
        <v>24</v>
      </c>
    </row>
    <row r="14" spans="1:8">
      <c r="A14" s="39">
        <v>8</v>
      </c>
      <c r="B14" s="40" t="s">
        <v>145</v>
      </c>
      <c r="C14" s="40" t="s">
        <v>146</v>
      </c>
      <c r="D14" s="41">
        <v>9610</v>
      </c>
      <c r="E14" s="40" t="s">
        <v>147</v>
      </c>
      <c r="F14" s="42">
        <v>25</v>
      </c>
      <c r="G14" s="42">
        <v>23</v>
      </c>
      <c r="H14" s="42">
        <v>48</v>
      </c>
    </row>
    <row r="15" spans="1:8">
      <c r="A15" s="39">
        <v>9</v>
      </c>
      <c r="B15" s="40" t="s">
        <v>148</v>
      </c>
      <c r="C15" s="40" t="s">
        <v>149</v>
      </c>
      <c r="D15" s="41">
        <v>9610</v>
      </c>
      <c r="E15" s="40" t="s">
        <v>147</v>
      </c>
      <c r="F15" s="42">
        <v>26</v>
      </c>
      <c r="G15" s="42">
        <v>23</v>
      </c>
      <c r="H15" s="42">
        <v>49</v>
      </c>
    </row>
    <row r="16" spans="1:8">
      <c r="A16" s="39">
        <v>10</v>
      </c>
      <c r="B16" s="40" t="s">
        <v>150</v>
      </c>
      <c r="C16" s="40" t="s">
        <v>138</v>
      </c>
      <c r="D16" s="41">
        <v>9530</v>
      </c>
      <c r="E16" s="40" t="s">
        <v>139</v>
      </c>
      <c r="F16" s="42">
        <v>22</v>
      </c>
      <c r="G16" s="42">
        <v>3</v>
      </c>
      <c r="H16" s="42">
        <v>25</v>
      </c>
    </row>
    <row r="17" spans="1:8">
      <c r="A17" s="39">
        <v>11</v>
      </c>
      <c r="B17" s="40" t="s">
        <v>151</v>
      </c>
      <c r="C17" s="40" t="s">
        <v>152</v>
      </c>
      <c r="D17" s="41">
        <v>9530</v>
      </c>
      <c r="E17" s="40" t="s">
        <v>139</v>
      </c>
      <c r="F17" s="42">
        <v>50</v>
      </c>
      <c r="G17" s="42">
        <v>0</v>
      </c>
      <c r="H17" s="42">
        <v>50</v>
      </c>
    </row>
    <row r="18" spans="1:8">
      <c r="A18" s="39">
        <v>12</v>
      </c>
      <c r="B18" s="40" t="s">
        <v>153</v>
      </c>
      <c r="C18" s="40" t="s">
        <v>154</v>
      </c>
      <c r="D18" s="41">
        <v>9500</v>
      </c>
      <c r="E18" s="40" t="s">
        <v>155</v>
      </c>
      <c r="F18" s="42">
        <v>28</v>
      </c>
      <c r="G18" s="42">
        <v>3</v>
      </c>
      <c r="H18" s="42">
        <v>31</v>
      </c>
    </row>
    <row r="19" spans="1:8">
      <c r="A19" s="39">
        <v>13</v>
      </c>
      <c r="B19" s="40" t="s">
        <v>156</v>
      </c>
      <c r="C19" s="40" t="s">
        <v>138</v>
      </c>
      <c r="D19" s="41">
        <v>9530</v>
      </c>
      <c r="E19" s="40" t="s">
        <v>139</v>
      </c>
      <c r="F19" s="42">
        <v>15</v>
      </c>
      <c r="G19" s="42">
        <v>11</v>
      </c>
      <c r="H19" s="42">
        <v>26</v>
      </c>
    </row>
    <row r="20" spans="1:8">
      <c r="A20" s="43"/>
      <c r="B20" s="44" t="s">
        <v>157</v>
      </c>
      <c r="C20" s="45"/>
      <c r="D20" s="43"/>
      <c r="E20" s="45"/>
      <c r="F20" s="46">
        <f>SUM(F7:F19)</f>
        <v>357</v>
      </c>
      <c r="G20" s="46">
        <f>SUM(G7:G19)</f>
        <v>193</v>
      </c>
      <c r="H20" s="46">
        <f>SUM(H7:H19)</f>
        <v>550</v>
      </c>
    </row>
    <row r="21" spans="1:8" s="3" customFormat="1">
      <c r="A21" s="47"/>
      <c r="B21" s="48"/>
      <c r="C21" s="49"/>
      <c r="D21" s="47"/>
      <c r="E21" s="49"/>
      <c r="F21" s="50"/>
      <c r="G21" s="50"/>
      <c r="H21" s="50"/>
    </row>
    <row r="22" spans="1:8" s="3" customFormat="1">
      <c r="A22" s="47"/>
      <c r="B22" s="48"/>
      <c r="C22" s="49"/>
      <c r="D22" s="47"/>
      <c r="E22" s="49"/>
      <c r="F22" s="50"/>
      <c r="G22" s="50"/>
      <c r="H22" s="50"/>
    </row>
    <row r="23" spans="1:8">
      <c r="A23" t="s">
        <v>159</v>
      </c>
    </row>
    <row r="24" spans="1:8">
      <c r="A24" s="84" t="s">
        <v>116</v>
      </c>
      <c r="B24" s="84"/>
      <c r="C24" s="84"/>
      <c r="D24" s="84"/>
      <c r="E24" s="84"/>
      <c r="F24" s="84"/>
      <c r="G24" s="84"/>
      <c r="H24" s="84"/>
    </row>
    <row r="25" spans="1:8">
      <c r="A25" s="83"/>
      <c r="B25" s="83"/>
      <c r="C25" s="83"/>
      <c r="D25" s="83"/>
      <c r="E25" s="83"/>
      <c r="F25" s="34"/>
      <c r="G25" s="35" t="s">
        <v>118</v>
      </c>
      <c r="H25" s="35" t="s">
        <v>120</v>
      </c>
    </row>
    <row r="26" spans="1:8">
      <c r="A26" s="83"/>
      <c r="B26" s="83"/>
      <c r="C26" s="83"/>
      <c r="D26" s="83"/>
      <c r="E26" s="83"/>
      <c r="F26" s="35" t="s">
        <v>117</v>
      </c>
      <c r="G26" s="35" t="s">
        <v>119</v>
      </c>
      <c r="H26" s="35" t="s">
        <v>121</v>
      </c>
    </row>
    <row r="27" spans="1:8">
      <c r="A27" s="36"/>
      <c r="B27" s="37" t="s">
        <v>122</v>
      </c>
      <c r="C27" s="37" t="s">
        <v>123</v>
      </c>
      <c r="D27" s="36"/>
      <c r="E27" s="36"/>
      <c r="F27" s="38" t="s">
        <v>124</v>
      </c>
      <c r="G27" s="38" t="s">
        <v>125</v>
      </c>
      <c r="H27" s="38" t="s">
        <v>126</v>
      </c>
    </row>
    <row r="28" spans="1:8">
      <c r="A28" s="39">
        <v>1</v>
      </c>
      <c r="B28" s="40" t="s">
        <v>127</v>
      </c>
      <c r="C28" s="40" t="s">
        <v>128</v>
      </c>
      <c r="D28" s="41">
        <v>9574</v>
      </c>
      <c r="E28" s="40" t="s">
        <v>129</v>
      </c>
      <c r="F28" s="42">
        <v>28</v>
      </c>
      <c r="G28" s="42">
        <v>15</v>
      </c>
      <c r="H28" s="42">
        <v>43</v>
      </c>
    </row>
    <row r="29" spans="1:8">
      <c r="A29" s="39">
        <v>2</v>
      </c>
      <c r="B29" s="40" t="s">
        <v>130</v>
      </c>
      <c r="C29" s="40" t="s">
        <v>131</v>
      </c>
      <c r="D29" s="41">
        <v>9575</v>
      </c>
      <c r="E29" s="40" t="s">
        <v>132</v>
      </c>
      <c r="F29" s="42">
        <v>25</v>
      </c>
      <c r="G29" s="42">
        <v>0</v>
      </c>
      <c r="H29" s="42">
        <v>25</v>
      </c>
    </row>
    <row r="30" spans="1:8">
      <c r="A30" s="39">
        <v>3</v>
      </c>
      <c r="B30" s="40" t="s">
        <v>133</v>
      </c>
      <c r="C30" s="40" t="s">
        <v>134</v>
      </c>
      <c r="D30" s="41">
        <v>9575</v>
      </c>
      <c r="E30" s="40" t="s">
        <v>135</v>
      </c>
      <c r="F30" s="42">
        <v>0</v>
      </c>
      <c r="G30" s="42">
        <v>24</v>
      </c>
      <c r="H30" s="42">
        <v>24</v>
      </c>
    </row>
    <row r="31" spans="1:8">
      <c r="A31" s="39">
        <v>4</v>
      </c>
      <c r="B31" s="40" t="s">
        <v>136</v>
      </c>
      <c r="C31" s="40" t="s">
        <v>134</v>
      </c>
      <c r="D31" s="41">
        <v>9520</v>
      </c>
      <c r="E31" s="40" t="s">
        <v>135</v>
      </c>
      <c r="F31" s="42">
        <v>42</v>
      </c>
      <c r="G31" s="42">
        <v>20</v>
      </c>
      <c r="H31" s="42">
        <v>62</v>
      </c>
    </row>
    <row r="32" spans="1:8">
      <c r="A32" s="39">
        <v>5</v>
      </c>
      <c r="B32" s="40" t="s">
        <v>137</v>
      </c>
      <c r="C32" s="40" t="s">
        <v>138</v>
      </c>
      <c r="D32" s="41">
        <v>9530</v>
      </c>
      <c r="E32" s="40" t="s">
        <v>139</v>
      </c>
      <c r="F32" s="42">
        <v>32</v>
      </c>
      <c r="G32" s="42">
        <v>41</v>
      </c>
      <c r="H32" s="42">
        <v>73</v>
      </c>
    </row>
    <row r="33" spans="1:8">
      <c r="A33" s="39">
        <v>6</v>
      </c>
      <c r="B33" s="40" t="s">
        <v>140</v>
      </c>
      <c r="C33" s="40" t="s">
        <v>141</v>
      </c>
      <c r="D33" s="41">
        <v>9541</v>
      </c>
      <c r="E33" s="40" t="s">
        <v>142</v>
      </c>
      <c r="F33" s="42">
        <v>45</v>
      </c>
      <c r="G33" s="42">
        <v>25</v>
      </c>
      <c r="H33" s="42">
        <v>70</v>
      </c>
    </row>
    <row r="34" spans="1:8">
      <c r="A34" s="39">
        <v>7</v>
      </c>
      <c r="B34" s="40" t="s">
        <v>143</v>
      </c>
      <c r="C34" s="40" t="s">
        <v>144</v>
      </c>
      <c r="D34" s="41">
        <v>9530</v>
      </c>
      <c r="E34" s="40" t="s">
        <v>139</v>
      </c>
      <c r="F34" s="42">
        <v>19</v>
      </c>
      <c r="G34" s="42">
        <v>5</v>
      </c>
      <c r="H34" s="42">
        <v>24</v>
      </c>
    </row>
    <row r="35" spans="1:8">
      <c r="A35" s="39">
        <v>8</v>
      </c>
      <c r="B35" s="40" t="s">
        <v>145</v>
      </c>
      <c r="C35" s="40" t="s">
        <v>146</v>
      </c>
      <c r="D35" s="41">
        <v>9610</v>
      </c>
      <c r="E35" s="40" t="s">
        <v>147</v>
      </c>
      <c r="F35" s="42">
        <v>25</v>
      </c>
      <c r="G35" s="42">
        <v>23</v>
      </c>
      <c r="H35" s="42">
        <v>48</v>
      </c>
    </row>
    <row r="36" spans="1:8">
      <c r="A36" s="39">
        <v>9</v>
      </c>
      <c r="B36" s="40" t="s">
        <v>148</v>
      </c>
      <c r="C36" s="40" t="s">
        <v>149</v>
      </c>
      <c r="D36" s="41">
        <v>9610</v>
      </c>
      <c r="E36" s="40" t="s">
        <v>147</v>
      </c>
      <c r="F36" s="42">
        <v>26</v>
      </c>
      <c r="G36" s="42">
        <v>23</v>
      </c>
      <c r="H36" s="42">
        <v>49</v>
      </c>
    </row>
    <row r="37" spans="1:8">
      <c r="A37" s="39">
        <v>11</v>
      </c>
      <c r="B37" s="40" t="s">
        <v>151</v>
      </c>
      <c r="C37" s="40" t="s">
        <v>152</v>
      </c>
      <c r="D37" s="41">
        <v>9530</v>
      </c>
      <c r="E37" s="40" t="s">
        <v>139</v>
      </c>
      <c r="F37" s="42">
        <v>50</v>
      </c>
      <c r="G37" s="42">
        <v>0</v>
      </c>
      <c r="H37" s="42">
        <v>50</v>
      </c>
    </row>
    <row r="38" spans="1:8">
      <c r="A38" s="39">
        <v>12</v>
      </c>
      <c r="B38" s="40" t="s">
        <v>153</v>
      </c>
      <c r="C38" s="40" t="s">
        <v>154</v>
      </c>
      <c r="D38" s="41">
        <v>9500</v>
      </c>
      <c r="E38" s="40" t="s">
        <v>155</v>
      </c>
      <c r="F38" s="42">
        <v>28</v>
      </c>
      <c r="G38" s="42">
        <v>3</v>
      </c>
      <c r="H38" s="42">
        <v>31</v>
      </c>
    </row>
    <row r="39" spans="1:8">
      <c r="A39" s="43"/>
      <c r="B39" s="44" t="s">
        <v>157</v>
      </c>
      <c r="C39" s="45"/>
      <c r="D39" s="43"/>
      <c r="E39" s="45"/>
      <c r="F39" s="46">
        <f>SUM(F28:F38)</f>
        <v>320</v>
      </c>
      <c r="G39" s="46">
        <f>SUM(G28:G38)</f>
        <v>179</v>
      </c>
      <c r="H39" s="46">
        <f>SUM(H28:H38)</f>
        <v>499</v>
      </c>
    </row>
    <row r="40" spans="1:8" s="3" customFormat="1">
      <c r="A40" s="47"/>
      <c r="B40" s="48"/>
      <c r="C40" s="49"/>
      <c r="D40" s="47"/>
      <c r="E40" s="49"/>
      <c r="F40" s="50"/>
      <c r="G40" s="50"/>
      <c r="H40" s="50"/>
    </row>
    <row r="41" spans="1:8" s="3" customFormat="1">
      <c r="A41" s="47"/>
      <c r="B41" s="48"/>
      <c r="C41" s="49"/>
      <c r="D41" s="47"/>
      <c r="E41" s="49"/>
      <c r="F41" s="50"/>
      <c r="G41" s="50"/>
      <c r="H41" s="50"/>
    </row>
    <row r="42" spans="1:8" s="3" customFormat="1">
      <c r="A42" s="47"/>
      <c r="B42" s="48"/>
      <c r="C42" s="49"/>
      <c r="D42" s="47"/>
      <c r="E42" s="49"/>
      <c r="F42" s="50"/>
      <c r="G42" s="50"/>
      <c r="H42" s="50"/>
    </row>
    <row r="43" spans="1:8" s="3" customFormat="1">
      <c r="A43" s="83"/>
      <c r="B43" s="83"/>
      <c r="C43" s="83"/>
      <c r="D43" s="83"/>
      <c r="E43" s="83"/>
      <c r="F43" s="34"/>
      <c r="G43" s="35" t="s">
        <v>118</v>
      </c>
      <c r="H43" s="35" t="s">
        <v>120</v>
      </c>
    </row>
    <row r="44" spans="1:8" s="3" customFormat="1">
      <c r="A44" s="83"/>
      <c r="B44" s="83"/>
      <c r="C44" s="83"/>
      <c r="D44" s="83"/>
      <c r="E44" s="83"/>
      <c r="F44" s="35" t="s">
        <v>117</v>
      </c>
      <c r="G44" s="35" t="s">
        <v>119</v>
      </c>
      <c r="H44" s="35" t="s">
        <v>121</v>
      </c>
    </row>
    <row r="45" spans="1:8" s="3" customFormat="1">
      <c r="A45" s="36"/>
      <c r="B45" s="37" t="s">
        <v>122</v>
      </c>
      <c r="C45" s="37" t="s">
        <v>123</v>
      </c>
      <c r="D45" s="36"/>
      <c r="E45" s="36"/>
      <c r="F45" s="38" t="s">
        <v>124</v>
      </c>
      <c r="G45" s="38" t="s">
        <v>125</v>
      </c>
      <c r="H45" s="38" t="s">
        <v>126</v>
      </c>
    </row>
    <row r="46" spans="1:8" s="3" customFormat="1">
      <c r="A46" s="39">
        <v>13</v>
      </c>
      <c r="B46" s="40" t="s">
        <v>156</v>
      </c>
      <c r="C46" s="40" t="s">
        <v>138</v>
      </c>
      <c r="D46" s="41">
        <v>9530</v>
      </c>
      <c r="E46" s="40" t="s">
        <v>139</v>
      </c>
      <c r="F46" s="42">
        <v>15</v>
      </c>
      <c r="G46" s="42">
        <v>11</v>
      </c>
      <c r="H46" s="42">
        <v>26</v>
      </c>
    </row>
    <row r="47" spans="1:8" s="3" customFormat="1">
      <c r="A47" s="47"/>
      <c r="B47" s="48"/>
      <c r="C47" s="49"/>
      <c r="D47" s="47"/>
      <c r="E47" s="49"/>
      <c r="F47" s="50"/>
      <c r="G47" s="50"/>
      <c r="H47" s="50"/>
    </row>
    <row r="48" spans="1:8" s="3" customFormat="1">
      <c r="A48" s="47"/>
      <c r="B48" s="48"/>
      <c r="C48" s="49"/>
      <c r="D48" s="47"/>
      <c r="E48" s="49"/>
      <c r="F48" s="50"/>
      <c r="G48" s="50"/>
      <c r="H48" s="50"/>
    </row>
    <row r="49" spans="1:8" s="3" customFormat="1">
      <c r="A49" s="47"/>
      <c r="B49" s="48"/>
      <c r="C49" s="49"/>
      <c r="D49" s="47"/>
      <c r="E49" s="49"/>
      <c r="F49" s="50"/>
      <c r="G49" s="50"/>
      <c r="H49" s="50"/>
    </row>
    <row r="50" spans="1:8" s="3" customFormat="1">
      <c r="A50" s="83"/>
      <c r="B50" s="83"/>
      <c r="C50" s="83"/>
      <c r="D50" s="83"/>
      <c r="E50" s="83"/>
      <c r="F50" s="34"/>
      <c r="G50" s="35" t="s">
        <v>118</v>
      </c>
      <c r="H50" s="35" t="s">
        <v>120</v>
      </c>
    </row>
    <row r="51" spans="1:8">
      <c r="A51" s="83"/>
      <c r="B51" s="83"/>
      <c r="C51" s="83"/>
      <c r="D51" s="83"/>
      <c r="E51" s="83"/>
      <c r="F51" s="35" t="s">
        <v>117</v>
      </c>
      <c r="G51" s="35" t="s">
        <v>119</v>
      </c>
      <c r="H51" s="35" t="s">
        <v>121</v>
      </c>
    </row>
    <row r="52" spans="1:8">
      <c r="A52" s="36"/>
      <c r="B52" s="37" t="s">
        <v>122</v>
      </c>
      <c r="C52" s="37" t="s">
        <v>123</v>
      </c>
      <c r="D52" s="36"/>
      <c r="E52" s="36"/>
      <c r="F52" s="38" t="s">
        <v>124</v>
      </c>
      <c r="G52" s="38" t="s">
        <v>125</v>
      </c>
      <c r="H52" s="38" t="s">
        <v>126</v>
      </c>
    </row>
    <row r="53" spans="1:8">
      <c r="A53" s="39">
        <v>10</v>
      </c>
      <c r="B53" s="40" t="s">
        <v>150</v>
      </c>
      <c r="C53" s="40" t="s">
        <v>138</v>
      </c>
      <c r="D53" s="41">
        <v>9530</v>
      </c>
      <c r="E53" s="40" t="s">
        <v>139</v>
      </c>
      <c r="F53" s="42">
        <v>22</v>
      </c>
      <c r="G53" s="42">
        <v>3</v>
      </c>
      <c r="H53" s="42">
        <v>25</v>
      </c>
    </row>
    <row r="57" spans="1:8">
      <c r="C57" s="30" t="s">
        <v>106</v>
      </c>
      <c r="D57" s="31" t="s">
        <v>107</v>
      </c>
      <c r="E57" s="31" t="s">
        <v>108</v>
      </c>
    </row>
    <row r="58" spans="1:8">
      <c r="C58" s="32" t="s">
        <v>109</v>
      </c>
      <c r="D58" s="33">
        <v>11</v>
      </c>
      <c r="E58" s="33">
        <v>11</v>
      </c>
    </row>
    <row r="59" spans="1:8">
      <c r="C59" s="32" t="s">
        <v>110</v>
      </c>
      <c r="D59" s="33">
        <v>11</v>
      </c>
      <c r="E59" s="33">
        <v>11</v>
      </c>
    </row>
    <row r="60" spans="1:8">
      <c r="C60" s="32" t="s">
        <v>111</v>
      </c>
      <c r="D60" s="33">
        <v>11</v>
      </c>
      <c r="E60" s="33">
        <v>11</v>
      </c>
    </row>
    <row r="61" spans="1:8">
      <c r="C61" s="32" t="s">
        <v>112</v>
      </c>
      <c r="D61" s="33">
        <v>2</v>
      </c>
      <c r="E61" s="33">
        <v>2</v>
      </c>
    </row>
    <row r="62" spans="1:8">
      <c r="C62" s="32" t="s">
        <v>113</v>
      </c>
      <c r="D62" s="33"/>
      <c r="E62" s="33">
        <v>1</v>
      </c>
    </row>
    <row r="63" spans="1:8">
      <c r="C63" s="32" t="s">
        <v>114</v>
      </c>
      <c r="D63" s="33"/>
      <c r="E63" s="33">
        <v>1</v>
      </c>
    </row>
    <row r="64" spans="1:8" ht="57" customHeight="1">
      <c r="C64" s="85" t="s">
        <v>115</v>
      </c>
      <c r="D64" s="86"/>
      <c r="E64" s="87"/>
    </row>
  </sheetData>
  <mergeCells count="23">
    <mergeCell ref="C64:E64"/>
    <mergeCell ref="A24:H24"/>
    <mergeCell ref="A25:A26"/>
    <mergeCell ref="B25:B26"/>
    <mergeCell ref="C25:C26"/>
    <mergeCell ref="D25:D26"/>
    <mergeCell ref="E25:E26"/>
    <mergeCell ref="A50:A51"/>
    <mergeCell ref="B50:B51"/>
    <mergeCell ref="C50:C51"/>
    <mergeCell ref="D50:D51"/>
    <mergeCell ref="E50:E51"/>
    <mergeCell ref="A43:A44"/>
    <mergeCell ref="B43:B44"/>
    <mergeCell ref="C43:C44"/>
    <mergeCell ref="D43:D44"/>
    <mergeCell ref="E43:E44"/>
    <mergeCell ref="A3:H3"/>
    <mergeCell ref="A4:A5"/>
    <mergeCell ref="B4:B5"/>
    <mergeCell ref="C4:C5"/>
    <mergeCell ref="D4:D5"/>
    <mergeCell ref="E4:E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Tilbudslisten</vt:lpstr>
      <vt:lpstr>oversigt </vt:lpstr>
      <vt:lpstr>Ark3</vt:lpstr>
    </vt:vector>
  </TitlesOfParts>
  <Company>Rebild Kommune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brcd06</dc:creator>
  <cp:lastModifiedBy>safa12</cp:lastModifiedBy>
  <dcterms:created xsi:type="dcterms:W3CDTF">2015-09-30T09:28:48Z</dcterms:created>
  <dcterms:modified xsi:type="dcterms:W3CDTF">2015-11-06T14:48:54Z</dcterms:modified>
</cp:coreProperties>
</file>